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B ドライブ\東京本部\2024東京都大会\"/>
    </mc:Choice>
  </mc:AlternateContent>
  <xr:revisionPtr revIDLastSave="0" documentId="13_ncr:1_{0201E0FB-B376-4817-9632-1ED75C0EBB27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入力例" sheetId="96" r:id="rId1"/>
    <sheet name="(修正中)階級番号" sheetId="94" state="hidden" r:id="rId2"/>
    <sheet name="出場選手_入力用" sheetId="9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94" l="1"/>
  <c r="C68" i="94"/>
  <c r="C30" i="94"/>
  <c r="C29" i="94"/>
  <c r="C14" i="94"/>
  <c r="C10" i="94"/>
  <c r="C6" i="94"/>
  <c r="L4" i="97"/>
  <c r="L5" i="97"/>
  <c r="L6" i="97"/>
  <c r="L7" i="97"/>
  <c r="L8" i="97"/>
  <c r="L9" i="97"/>
  <c r="L10" i="97"/>
  <c r="L11" i="97"/>
  <c r="L12" i="97"/>
  <c r="L13" i="97"/>
  <c r="L14" i="97"/>
  <c r="L15" i="97"/>
  <c r="L16" i="97"/>
  <c r="L17" i="97"/>
  <c r="L18" i="97"/>
  <c r="L19" i="97"/>
  <c r="L20" i="97"/>
  <c r="L21" i="97"/>
  <c r="L22" i="97"/>
  <c r="L23" i="97"/>
  <c r="L24" i="97"/>
  <c r="L25" i="97"/>
  <c r="L26" i="97"/>
  <c r="L27" i="97"/>
  <c r="L28" i="97"/>
  <c r="L29" i="97"/>
  <c r="L30" i="97"/>
  <c r="L31" i="97"/>
  <c r="L32" i="97"/>
  <c r="L33" i="97"/>
  <c r="L34" i="97"/>
  <c r="L35" i="97"/>
  <c r="L36" i="97"/>
  <c r="L37" i="97"/>
  <c r="L38" i="97"/>
  <c r="L39" i="97"/>
  <c r="L40" i="97"/>
  <c r="L41" i="97"/>
  <c r="L42" i="97"/>
  <c r="L43" i="97"/>
  <c r="L44" i="97"/>
  <c r="L45" i="97"/>
  <c r="L46" i="97"/>
  <c r="L47" i="97"/>
  <c r="L48" i="97"/>
  <c r="L49" i="97"/>
  <c r="L50" i="97"/>
  <c r="L51" i="97"/>
  <c r="L3" i="97"/>
  <c r="M3" i="97" s="1"/>
  <c r="J4" i="97"/>
  <c r="J5" i="97"/>
  <c r="J6" i="97"/>
  <c r="K6" i="97" s="1"/>
  <c r="J7" i="97"/>
  <c r="K7" i="97" s="1"/>
  <c r="J8" i="97"/>
  <c r="J9" i="97"/>
  <c r="J10" i="97"/>
  <c r="J11" i="97"/>
  <c r="J12" i="97"/>
  <c r="K12" i="97" s="1"/>
  <c r="J13" i="97"/>
  <c r="J14" i="97"/>
  <c r="K14" i="97" s="1"/>
  <c r="J15" i="97"/>
  <c r="K15" i="97" s="1"/>
  <c r="J16" i="97"/>
  <c r="J17" i="97"/>
  <c r="J18" i="97"/>
  <c r="J19" i="97"/>
  <c r="K19" i="97" s="1"/>
  <c r="J20" i="97"/>
  <c r="J21" i="97"/>
  <c r="J22" i="97"/>
  <c r="K22" i="97" s="1"/>
  <c r="J23" i="97"/>
  <c r="K23" i="97" s="1"/>
  <c r="J24" i="97"/>
  <c r="K24" i="97" s="1"/>
  <c r="J25" i="97"/>
  <c r="K25" i="97" s="1"/>
  <c r="J26" i="97"/>
  <c r="K26" i="97" s="1"/>
  <c r="J27" i="97"/>
  <c r="K27" i="97" s="1"/>
  <c r="J28" i="97"/>
  <c r="J29" i="97"/>
  <c r="K29" i="97" s="1"/>
  <c r="J30" i="97"/>
  <c r="J31" i="97"/>
  <c r="J32" i="97"/>
  <c r="J33" i="97"/>
  <c r="J34" i="97"/>
  <c r="J35" i="97"/>
  <c r="J36" i="97"/>
  <c r="K36" i="97" s="1"/>
  <c r="J37" i="97"/>
  <c r="K37" i="97" s="1"/>
  <c r="J38" i="97"/>
  <c r="K38" i="97" s="1"/>
  <c r="J39" i="97"/>
  <c r="K39" i="97" s="1"/>
  <c r="J40" i="97"/>
  <c r="J41" i="97"/>
  <c r="J42" i="97"/>
  <c r="J43" i="97"/>
  <c r="J44" i="97"/>
  <c r="J45" i="97"/>
  <c r="K45" i="97" s="1"/>
  <c r="J46" i="97"/>
  <c r="K46" i="97" s="1"/>
  <c r="J47" i="97"/>
  <c r="K47" i="97" s="1"/>
  <c r="J48" i="97"/>
  <c r="K48" i="97" s="1"/>
  <c r="J49" i="97"/>
  <c r="K49" i="97" s="1"/>
  <c r="J50" i="97"/>
  <c r="K50" i="97" s="1"/>
  <c r="J51" i="97"/>
  <c r="K51" i="97" s="1"/>
  <c r="J52" i="97"/>
  <c r="J3" i="97"/>
  <c r="K3" i="97" s="1"/>
  <c r="K44" i="97"/>
  <c r="K43" i="97"/>
  <c r="K42" i="97"/>
  <c r="K41" i="97"/>
  <c r="K40" i="97"/>
  <c r="K21" i="97"/>
  <c r="K20" i="97"/>
  <c r="K18" i="97"/>
  <c r="K17" i="97"/>
  <c r="K16" i="97"/>
  <c r="K11" i="97"/>
  <c r="K10" i="97"/>
  <c r="K4" i="97"/>
  <c r="K32" i="97"/>
  <c r="K28" i="97"/>
  <c r="K13" i="97"/>
  <c r="K9" i="97"/>
  <c r="K8" i="97"/>
  <c r="K5" i="97"/>
  <c r="C61" i="94"/>
  <c r="C60" i="94"/>
  <c r="C59" i="94"/>
  <c r="C58" i="94"/>
  <c r="C54" i="94"/>
  <c r="C44" i="94"/>
  <c r="C43" i="94"/>
  <c r="C42" i="94"/>
  <c r="C39" i="94"/>
  <c r="C35" i="94"/>
  <c r="C33" i="94"/>
  <c r="R51" i="97"/>
  <c r="R50" i="97"/>
  <c r="R49" i="97"/>
  <c r="R48" i="97"/>
  <c r="R47" i="97"/>
  <c r="R46" i="97"/>
  <c r="R45" i="97"/>
  <c r="R44" i="97"/>
  <c r="R43" i="97"/>
  <c r="R42" i="97"/>
  <c r="R41" i="97"/>
  <c r="R40" i="97"/>
  <c r="R39" i="97"/>
  <c r="R38" i="97"/>
  <c r="R37" i="97"/>
  <c r="R36" i="97"/>
  <c r="R35" i="97"/>
  <c r="R34" i="97"/>
  <c r="R33" i="97"/>
  <c r="R32" i="97"/>
  <c r="R31" i="97"/>
  <c r="R30" i="97"/>
  <c r="R29" i="97"/>
  <c r="R28" i="97"/>
  <c r="R27" i="97"/>
  <c r="R26" i="97"/>
  <c r="R25" i="97"/>
  <c r="R24" i="97"/>
  <c r="R23" i="97"/>
  <c r="R22" i="97"/>
  <c r="R21" i="97"/>
  <c r="R20" i="97"/>
  <c r="R19" i="97"/>
  <c r="R18" i="97"/>
  <c r="R17" i="97"/>
  <c r="R16" i="97"/>
  <c r="R15" i="97"/>
  <c r="R14" i="97"/>
  <c r="R13" i="97"/>
  <c r="R12" i="97"/>
  <c r="R11" i="97"/>
  <c r="R10" i="97"/>
  <c r="R9" i="97"/>
  <c r="R8" i="97"/>
  <c r="R7" i="97"/>
  <c r="R6" i="97"/>
  <c r="R5" i="97"/>
  <c r="R4" i="97"/>
  <c r="M51" i="97"/>
  <c r="M50" i="97"/>
  <c r="M49" i="97"/>
  <c r="M48" i="97"/>
  <c r="M47" i="97"/>
  <c r="M46" i="97"/>
  <c r="M45" i="97"/>
  <c r="M44" i="97"/>
  <c r="M43" i="97"/>
  <c r="M42" i="97"/>
  <c r="M41" i="97"/>
  <c r="M40" i="97"/>
  <c r="M39" i="97"/>
  <c r="M38" i="97"/>
  <c r="M37" i="97"/>
  <c r="M36" i="97"/>
  <c r="M35" i="97"/>
  <c r="M34" i="97"/>
  <c r="M33" i="97"/>
  <c r="M32" i="97"/>
  <c r="M31" i="97"/>
  <c r="M30" i="97"/>
  <c r="M29" i="97"/>
  <c r="M28" i="97"/>
  <c r="M27" i="97"/>
  <c r="M26" i="97"/>
  <c r="M25" i="97"/>
  <c r="M24" i="97"/>
  <c r="M23" i="97"/>
  <c r="M22" i="97"/>
  <c r="M21" i="97"/>
  <c r="M20" i="97"/>
  <c r="M19" i="97"/>
  <c r="M18" i="97"/>
  <c r="M17" i="97"/>
  <c r="M16" i="97"/>
  <c r="M15" i="97"/>
  <c r="M14" i="97"/>
  <c r="M13" i="97"/>
  <c r="M12" i="97"/>
  <c r="M11" i="97"/>
  <c r="M10" i="97"/>
  <c r="M9" i="97"/>
  <c r="M8" i="97"/>
  <c r="M7" i="97"/>
  <c r="M6" i="97"/>
  <c r="M5" i="97"/>
  <c r="Q4" i="97"/>
  <c r="M4" i="97"/>
  <c r="K35" i="97"/>
  <c r="K34" i="97"/>
  <c r="K33" i="97"/>
  <c r="K31" i="97"/>
  <c r="K30" i="97"/>
  <c r="C2" i="94" l="1"/>
  <c r="C3" i="94"/>
  <c r="C4" i="94"/>
  <c r="C5" i="94"/>
  <c r="C7" i="94"/>
  <c r="C8" i="94"/>
  <c r="C9" i="94"/>
  <c r="C11" i="94"/>
  <c r="C12" i="94"/>
  <c r="C13" i="94"/>
  <c r="C15" i="94"/>
  <c r="C16" i="94"/>
  <c r="C17" i="94"/>
  <c r="C18" i="94"/>
  <c r="C19" i="94"/>
  <c r="C20" i="94"/>
  <c r="C21" i="94"/>
  <c r="C22" i="94"/>
  <c r="C23" i="94"/>
  <c r="C24" i="94"/>
  <c r="C25" i="94"/>
  <c r="C26" i="94"/>
  <c r="C27" i="94"/>
  <c r="C28" i="94"/>
  <c r="C31" i="94"/>
  <c r="C32" i="94"/>
  <c r="C34" i="94"/>
  <c r="C36" i="94"/>
  <c r="C37" i="94"/>
  <c r="C38" i="94"/>
  <c r="C40" i="94"/>
  <c r="C41" i="94"/>
  <c r="C45" i="94"/>
  <c r="C46" i="94"/>
  <c r="C48" i="94"/>
  <c r="C49" i="94"/>
  <c r="C50" i="94"/>
  <c r="C51" i="94"/>
  <c r="C52" i="94"/>
  <c r="C53" i="94"/>
  <c r="C55" i="94"/>
  <c r="C56" i="94"/>
  <c r="C57" i="94"/>
  <c r="C62" i="94"/>
  <c r="C63" i="94"/>
  <c r="C64" i="94"/>
  <c r="C65" i="94"/>
  <c r="C66" i="94"/>
  <c r="C67" i="94"/>
  <c r="Q51" i="97"/>
  <c r="Q50" i="97"/>
  <c r="Q49" i="97"/>
  <c r="Q48" i="97"/>
  <c r="Q47" i="97"/>
  <c r="Q46" i="97"/>
  <c r="Q45" i="97"/>
  <c r="Q44" i="97"/>
  <c r="Q43" i="97"/>
  <c r="Q42" i="97"/>
  <c r="Q41" i="97"/>
  <c r="Q40" i="97"/>
  <c r="Q39" i="97"/>
  <c r="Q38" i="97"/>
  <c r="Q37" i="97"/>
  <c r="Q36" i="97"/>
  <c r="Q35" i="97"/>
  <c r="Q34" i="97"/>
  <c r="Q33" i="97"/>
  <c r="Q32" i="97"/>
  <c r="Q31" i="97"/>
  <c r="Q30" i="97"/>
  <c r="Q29" i="97"/>
  <c r="Q28" i="97"/>
  <c r="Q27" i="97"/>
  <c r="Q26" i="97"/>
  <c r="Q25" i="97"/>
  <c r="Q24" i="97"/>
  <c r="Q23" i="97"/>
  <c r="Q22" i="97"/>
  <c r="Q21" i="97"/>
  <c r="Q20" i="97"/>
  <c r="Q19" i="97"/>
  <c r="Q18" i="97"/>
  <c r="Q17" i="97"/>
  <c r="Q16" i="97"/>
  <c r="Q15" i="97"/>
  <c r="Q14" i="97"/>
  <c r="Q13" i="97"/>
  <c r="Q12" i="97"/>
  <c r="Q11" i="97"/>
  <c r="Q10" i="97"/>
  <c r="Q9" i="97"/>
  <c r="Q8" i="97"/>
  <c r="Q7" i="97"/>
  <c r="Q6" i="97"/>
  <c r="Q5" i="97"/>
  <c r="Q3" i="97"/>
  <c r="R3" i="97" s="1"/>
  <c r="O4" i="96"/>
  <c r="O3" i="96"/>
  <c r="O5" i="96"/>
  <c r="O6" i="96"/>
  <c r="O7" i="96"/>
  <c r="O8" i="96"/>
  <c r="O9" i="96"/>
  <c r="O10" i="96"/>
  <c r="O11" i="96"/>
  <c r="O12" i="96"/>
  <c r="O13" i="96"/>
  <c r="O14" i="96"/>
  <c r="O15" i="96"/>
  <c r="O16" i="96"/>
  <c r="O17" i="96"/>
  <c r="O18" i="96"/>
  <c r="O19" i="96"/>
  <c r="O20" i="96"/>
  <c r="O21" i="96"/>
  <c r="O22" i="96"/>
  <c r="O23" i="96"/>
  <c r="O24" i="96"/>
  <c r="O25" i="96"/>
  <c r="O26" i="96"/>
  <c r="O27" i="96"/>
  <c r="O28" i="96"/>
  <c r="O29" i="96"/>
  <c r="O30" i="96"/>
  <c r="O31" i="96"/>
  <c r="O32" i="96"/>
  <c r="O33" i="96"/>
  <c r="O34" i="96"/>
  <c r="O35" i="96"/>
  <c r="O36" i="96"/>
  <c r="O37" i="96"/>
  <c r="O38" i="96"/>
  <c r="O39" i="96"/>
  <c r="O40" i="96"/>
  <c r="O41" i="96"/>
  <c r="O42" i="96"/>
  <c r="O43" i="96"/>
  <c r="O44" i="96"/>
  <c r="O45" i="96"/>
  <c r="O46" i="96"/>
  <c r="O47" i="96"/>
  <c r="O48" i="96"/>
  <c r="O49" i="96"/>
  <c r="O50" i="96"/>
  <c r="O51" i="96"/>
</calcChain>
</file>

<file path=xl/sharedStrings.xml><?xml version="1.0" encoding="utf-8"?>
<sst xmlns="http://schemas.openxmlformats.org/spreadsheetml/2006/main" count="160" uniqueCount="138">
  <si>
    <t>級／段</t>
    <rPh sb="0" eb="1">
      <t>キュウ</t>
    </rPh>
    <rPh sb="2" eb="3">
      <t>ダン</t>
    </rPh>
    <phoneticPr fontId="2"/>
  </si>
  <si>
    <t>人数</t>
    <phoneticPr fontId="2"/>
  </si>
  <si>
    <r>
      <t>t</t>
    </r>
    <r>
      <rPr>
        <sz val="11"/>
        <rFont val="ＭＳ Ｐゴシック"/>
        <family val="3"/>
        <charset val="128"/>
      </rPr>
      <t xml:space="preserve">esuto </t>
    </r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</si>
  <si>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</si>
  <si>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</si>
  <si>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生年月日</t>
    <rPh sb="0" eb="2">
      <t>セイネン</t>
    </rPh>
    <rPh sb="2" eb="4">
      <t>ガッピ</t>
    </rPh>
    <phoneticPr fontId="2"/>
  </si>
  <si>
    <t>男・女</t>
    <rPh sb="0" eb="1">
      <t>オトコ</t>
    </rPh>
    <rPh sb="2" eb="3">
      <t>オンナ</t>
    </rPh>
    <phoneticPr fontId="2"/>
  </si>
  <si>
    <t>男</t>
  </si>
  <si>
    <t>初段</t>
    <rPh sb="0" eb="1">
      <t>ショ</t>
    </rPh>
    <rPh sb="1" eb="2">
      <t>ダン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</si>
  <si>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</si>
  <si>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学年</t>
    <rPh sb="0" eb="2">
      <t>ガクネン</t>
    </rPh>
    <phoneticPr fontId="2"/>
  </si>
  <si>
    <t>ﾌﾘｶﾞﾅ（半角）</t>
    <rPh sb="6" eb="8">
      <t>ハンカク</t>
    </rPh>
    <phoneticPr fontId="2"/>
  </si>
  <si>
    <t>城東　太郎</t>
    <rPh sb="0" eb="2">
      <t>ジョウトウ</t>
    </rPh>
    <rPh sb="3" eb="5">
      <t>タロウ</t>
    </rPh>
    <phoneticPr fontId="2"/>
  </si>
  <si>
    <t>幼年 年中(男女混合)</t>
    <rPh sb="3" eb="5">
      <t>ネンチュウ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</si>
  <si>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</si>
  <si>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</si>
  <si>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</si>
  <si>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</si>
  <si>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</si>
  <si>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</si>
  <si>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</si>
  <si>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</si>
  <si>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</si>
  <si>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</si>
  <si>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</si>
  <si>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</si>
  <si>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</si>
  <si>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</si>
  <si>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</si>
  <si>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</si>
  <si>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</si>
  <si>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</si>
  <si>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東京都葛飾区東新小岩5-2-7江戸屋ﾋﾞﾙ3F</t>
    <rPh sb="0" eb="3">
      <t>トウキョウト</t>
    </rPh>
    <rPh sb="3" eb="6">
      <t>カツシカク</t>
    </rPh>
    <rPh sb="6" eb="7">
      <t>ヒガシ</t>
    </rPh>
    <rPh sb="7" eb="8">
      <t>シン</t>
    </rPh>
    <rPh sb="8" eb="10">
      <t>コイワ</t>
    </rPh>
    <rPh sb="15" eb="17">
      <t>エド</t>
    </rPh>
    <rPh sb="17" eb="18">
      <t>ヤ</t>
    </rPh>
    <phoneticPr fontId="2"/>
  </si>
  <si>
    <t>03-5670-2891</t>
    <phoneticPr fontId="2"/>
  </si>
  <si>
    <t>試合階級番号</t>
    <rPh sb="0" eb="2">
      <t>シアイ</t>
    </rPh>
    <rPh sb="2" eb="4">
      <t>カイキュウ</t>
    </rPh>
    <phoneticPr fontId="2"/>
  </si>
  <si>
    <t>試合階級</t>
    <rPh sb="0" eb="2">
      <t>シアイ</t>
    </rPh>
    <rPh sb="2" eb="4">
      <t>カイキュウ</t>
    </rPh>
    <phoneticPr fontId="2"/>
  </si>
  <si>
    <t>氏　　名</t>
    <rPh sb="0" eb="1">
      <t>シ</t>
    </rPh>
    <rPh sb="3" eb="4">
      <t>メイ</t>
    </rPh>
    <phoneticPr fontId="2"/>
  </si>
  <si>
    <t>住　　　所</t>
    <rPh sb="0" eb="1">
      <t>ジュウ</t>
    </rPh>
    <rPh sb="4" eb="5">
      <t>ショ</t>
    </rPh>
    <phoneticPr fontId="2"/>
  </si>
  <si>
    <t>小学１年初級(橙帯まで・男女混合)</t>
    <rPh sb="4" eb="6">
      <t>ショキュウ</t>
    </rPh>
    <rPh sb="7" eb="8">
      <t>ダイダイ</t>
    </rPh>
    <rPh sb="8" eb="9">
      <t>オビ</t>
    </rPh>
    <phoneticPr fontId="2"/>
  </si>
  <si>
    <t>小学２年初級(橙帯まで・男女混合)</t>
    <phoneticPr fontId="2"/>
  </si>
  <si>
    <t>小学３年初級(橙帯まで・男女混合)</t>
    <phoneticPr fontId="2"/>
  </si>
  <si>
    <t>小学４年初級(橙帯まで・男女混合)</t>
    <rPh sb="4" eb="6">
      <t>ショキュウ</t>
    </rPh>
    <phoneticPr fontId="2"/>
  </si>
  <si>
    <t>小学２年中級(青帯まで・男女混合)</t>
    <rPh sb="4" eb="5">
      <t>ナカ</t>
    </rPh>
    <rPh sb="7" eb="8">
      <t>アオ</t>
    </rPh>
    <phoneticPr fontId="2"/>
  </si>
  <si>
    <t>小学３年中級(黄帯まで・男女混合)</t>
    <rPh sb="4" eb="5">
      <t>ナカ</t>
    </rPh>
    <rPh sb="7" eb="8">
      <t>キ</t>
    </rPh>
    <phoneticPr fontId="2"/>
  </si>
  <si>
    <t>小学４年中級(黄帯まで・男女混合)</t>
    <rPh sb="4" eb="5">
      <t>ナカ</t>
    </rPh>
    <rPh sb="5" eb="6">
      <t>キュウ</t>
    </rPh>
    <rPh sb="7" eb="8">
      <t>キ</t>
    </rPh>
    <phoneticPr fontId="2"/>
  </si>
  <si>
    <t>小学５年初級(黄帯まで・男女混合)</t>
    <rPh sb="4" eb="6">
      <t>ショキュウ</t>
    </rPh>
    <rPh sb="7" eb="8">
      <t>キ</t>
    </rPh>
    <phoneticPr fontId="2"/>
  </si>
  <si>
    <t>小学６年初級(黄帯まで・男女混合)</t>
    <rPh sb="4" eb="6">
      <t>ショキュウ</t>
    </rPh>
    <rPh sb="7" eb="8">
      <t>キ</t>
    </rPh>
    <phoneticPr fontId="2"/>
  </si>
  <si>
    <t>一般男子初級(青帯まで) 70㎏未満</t>
    <rPh sb="0" eb="2">
      <t>イッパン</t>
    </rPh>
    <rPh sb="2" eb="4">
      <t>ダンシ</t>
    </rPh>
    <rPh sb="4" eb="6">
      <t>ショキュウ</t>
    </rPh>
    <rPh sb="7" eb="8">
      <t>アオ</t>
    </rPh>
    <phoneticPr fontId="2"/>
  </si>
  <si>
    <t>一般男子中級(茶帯まで) 70㎏以上</t>
    <rPh sb="0" eb="2">
      <t>イッパン</t>
    </rPh>
    <rPh sb="2" eb="4">
      <t>ダンシ</t>
    </rPh>
    <rPh sb="4" eb="5">
      <t>ナカ</t>
    </rPh>
    <rPh sb="5" eb="6">
      <t>キュウ</t>
    </rPh>
    <rPh sb="7" eb="8">
      <t>チャ</t>
    </rPh>
    <rPh sb="16" eb="18">
      <t>イジョウ</t>
    </rPh>
    <phoneticPr fontId="2"/>
  </si>
  <si>
    <t>一般男子中級(茶帯まで) 70㎏未満</t>
    <rPh sb="0" eb="2">
      <t>イッパン</t>
    </rPh>
    <rPh sb="2" eb="4">
      <t>ダンシ</t>
    </rPh>
    <rPh sb="4" eb="5">
      <t>ナカ</t>
    </rPh>
    <rPh sb="5" eb="6">
      <t>キュウ</t>
    </rPh>
    <rPh sb="7" eb="8">
      <t>チャ</t>
    </rPh>
    <phoneticPr fontId="2"/>
  </si>
  <si>
    <t>ｼﾞｮｳﾄｳ　タロウ</t>
    <phoneticPr fontId="2"/>
  </si>
  <si>
    <t>03-5670-2891</t>
    <phoneticPr fontId="2"/>
  </si>
  <si>
    <t>**</t>
    <phoneticPr fontId="2"/>
  </si>
  <si>
    <r>
      <t>試合階級</t>
    </r>
    <r>
      <rPr>
        <sz val="9"/>
        <color theme="0"/>
        <rFont val="ＭＳ Ｐゴシック"/>
        <family val="3"/>
        <charset val="128"/>
      </rPr>
      <t>（クラス番号より自動表示）</t>
    </r>
    <rPh sb="0" eb="2">
      <t>シアイ</t>
    </rPh>
    <rPh sb="2" eb="4">
      <t>カイキュウ</t>
    </rPh>
    <rPh sb="8" eb="10">
      <t>バンゴウ</t>
    </rPh>
    <rPh sb="12" eb="14">
      <t>ジドウ</t>
    </rPh>
    <rPh sb="14" eb="16">
      <t>ヒョウジ</t>
    </rPh>
    <phoneticPr fontId="2"/>
  </si>
  <si>
    <t>学年値</t>
    <rPh sb="0" eb="2">
      <t>ガクネン</t>
    </rPh>
    <rPh sb="2" eb="3">
      <t>アタイ</t>
    </rPh>
    <phoneticPr fontId="2"/>
  </si>
  <si>
    <t>学年</t>
    <rPh sb="0" eb="2">
      <t>ガクネン</t>
    </rPh>
    <phoneticPr fontId="2"/>
  </si>
  <si>
    <t>年齢値</t>
    <rPh sb="0" eb="2">
      <t>ネンレイ</t>
    </rPh>
    <rPh sb="2" eb="3">
      <t>アタイ</t>
    </rPh>
    <phoneticPr fontId="2"/>
  </si>
  <si>
    <t>東京都空手道選手権大会　出場申込みリスト</t>
    <rPh sb="0" eb="3">
      <t>トウキョウト</t>
    </rPh>
    <rPh sb="3" eb="6">
      <t>カラテドウ</t>
    </rPh>
    <rPh sb="6" eb="9">
      <t>センシュケン</t>
    </rPh>
    <rPh sb="9" eb="11">
      <t>タイカイ</t>
    </rPh>
    <rPh sb="12" eb="14">
      <t>シュツジョウ</t>
    </rPh>
    <rPh sb="14" eb="16">
      <t>モウシコ</t>
    </rPh>
    <phoneticPr fontId="2"/>
  </si>
  <si>
    <t>試合階級番号・英字</t>
    <rPh sb="0" eb="2">
      <t>シアイ</t>
    </rPh>
    <rPh sb="2" eb="4">
      <t>カイキュウ</t>
    </rPh>
    <rPh sb="4" eb="6">
      <t>バンゴウ</t>
    </rPh>
    <rPh sb="7" eb="9">
      <t>エイジ</t>
    </rPh>
    <phoneticPr fontId="2"/>
  </si>
  <si>
    <t>マスター女子(36歳以上)初級(青帯まで)</t>
    <rPh sb="4" eb="6">
      <t>ジョシ</t>
    </rPh>
    <rPh sb="9" eb="10">
      <t>サイ</t>
    </rPh>
    <rPh sb="10" eb="12">
      <t>イジョウ</t>
    </rPh>
    <rPh sb="13" eb="15">
      <t>ショキュウ</t>
    </rPh>
    <rPh sb="16" eb="18">
      <t>アオオビ</t>
    </rPh>
    <phoneticPr fontId="2"/>
  </si>
  <si>
    <t>一般女子初中級(黄帯まで) 55㎏未満</t>
    <rPh sb="0" eb="2">
      <t>イッパン</t>
    </rPh>
    <rPh sb="2" eb="4">
      <t>ジョシ</t>
    </rPh>
    <rPh sb="4" eb="5">
      <t>ショ</t>
    </rPh>
    <rPh sb="5" eb="6">
      <t>ナカ</t>
    </rPh>
    <rPh sb="6" eb="7">
      <t>キュウ</t>
    </rPh>
    <rPh sb="8" eb="9">
      <t>キ</t>
    </rPh>
    <rPh sb="9" eb="10">
      <t>オビ</t>
    </rPh>
    <rPh sb="17" eb="19">
      <t>ミマン</t>
    </rPh>
    <phoneticPr fontId="2"/>
  </si>
  <si>
    <t>一般女子初中級(黄帯まで) 55㎏以上</t>
    <rPh sb="0" eb="2">
      <t>イッパン</t>
    </rPh>
    <rPh sb="2" eb="4">
      <t>ジョシ</t>
    </rPh>
    <rPh sb="4" eb="5">
      <t>ショ</t>
    </rPh>
    <rPh sb="5" eb="6">
      <t>ナカ</t>
    </rPh>
    <rPh sb="6" eb="7">
      <t>キュウ</t>
    </rPh>
    <rPh sb="17" eb="19">
      <t>イジョウ</t>
    </rPh>
    <phoneticPr fontId="2"/>
  </si>
  <si>
    <t>ﾏｽﾀｰｽﾞ(40～45歳男子)初中級(黄帯まで) 70㎏未満</t>
    <rPh sb="12" eb="13">
      <t>サイ</t>
    </rPh>
    <rPh sb="13" eb="15">
      <t>ダンシ</t>
    </rPh>
    <rPh sb="16" eb="17">
      <t>ショ</t>
    </rPh>
    <rPh sb="17" eb="18">
      <t>ナカ</t>
    </rPh>
    <rPh sb="18" eb="19">
      <t>キュウ</t>
    </rPh>
    <rPh sb="29" eb="31">
      <t>ミマン</t>
    </rPh>
    <phoneticPr fontId="2"/>
  </si>
  <si>
    <t>ｼﾆｱ(46～50歳男子)初中級(黄帯まで) 70㎏未満</t>
    <rPh sb="9" eb="10">
      <t>サイ</t>
    </rPh>
    <rPh sb="10" eb="12">
      <t>ダンシ</t>
    </rPh>
    <phoneticPr fontId="2"/>
  </si>
  <si>
    <t>ｼﾆｱ(46～50歳男子)初中級(黄帯まで) 70㎏以上</t>
    <rPh sb="10" eb="12">
      <t>ダンシ</t>
    </rPh>
    <phoneticPr fontId="2"/>
  </si>
  <si>
    <t>ｼﾆｱ(46～50歳男子)上級 70㎏未満</t>
    <rPh sb="10" eb="12">
      <t>ダンシ</t>
    </rPh>
    <rPh sb="13" eb="14">
      <t>ウエ</t>
    </rPh>
    <phoneticPr fontId="2"/>
  </si>
  <si>
    <t>ｼﾆｱ(46～50歳男子)上級 70㎏以上</t>
    <rPh sb="10" eb="12">
      <t>ダンシ</t>
    </rPh>
    <rPh sb="13" eb="14">
      <t>ウエ</t>
    </rPh>
    <rPh sb="19" eb="21">
      <t>イジョウ</t>
    </rPh>
    <phoneticPr fontId="2"/>
  </si>
  <si>
    <t>ｸﾞﾗﾝﾄﾞｼﾆｱ(51歳～男子)初中級(黄帯まで) 70㎏未満</t>
    <rPh sb="12" eb="13">
      <t>サイ</t>
    </rPh>
    <rPh sb="14" eb="16">
      <t>ダンシ</t>
    </rPh>
    <phoneticPr fontId="2"/>
  </si>
  <si>
    <t>ｸﾞﾗﾝﾄﾞｼﾆｱ(51歳～男子)初中級(黄帯まで) 70㎏以上</t>
    <rPh sb="12" eb="13">
      <t>サイ</t>
    </rPh>
    <rPh sb="14" eb="16">
      <t>ダンシ</t>
    </rPh>
    <rPh sb="30" eb="32">
      <t>イジョウ</t>
    </rPh>
    <phoneticPr fontId="2"/>
  </si>
  <si>
    <t>ｸﾞﾗﾝﾄﾞｼﾆｱ(51歳～男子)上級　70㎏未満</t>
    <rPh sb="12" eb="13">
      <t>サイ</t>
    </rPh>
    <rPh sb="14" eb="16">
      <t>ダンシ</t>
    </rPh>
    <rPh sb="17" eb="18">
      <t>ジョウ</t>
    </rPh>
    <rPh sb="23" eb="25">
      <t>ミマン</t>
    </rPh>
    <phoneticPr fontId="2"/>
  </si>
  <si>
    <t>ｸﾞﾗﾝﾄﾞｼﾆｱ(51歳～男子)上級　70㎏以上</t>
    <rPh sb="12" eb="13">
      <t>サイ</t>
    </rPh>
    <rPh sb="14" eb="16">
      <t>ダンシ</t>
    </rPh>
    <rPh sb="17" eb="18">
      <t>ジョウ</t>
    </rPh>
    <rPh sb="23" eb="25">
      <t>イジョウ</t>
    </rPh>
    <phoneticPr fontId="2"/>
  </si>
  <si>
    <t>S</t>
    <phoneticPr fontId="2"/>
  </si>
  <si>
    <t>T</t>
    <phoneticPr fontId="2"/>
  </si>
  <si>
    <t>U</t>
    <phoneticPr fontId="2"/>
  </si>
  <si>
    <t>V</t>
    <phoneticPr fontId="2"/>
  </si>
  <si>
    <t>W</t>
    <phoneticPr fontId="2"/>
  </si>
  <si>
    <t>X</t>
    <phoneticPr fontId="2"/>
  </si>
  <si>
    <t>2024東京都空手道選手権大会　出場申込みリスト</t>
    <phoneticPr fontId="2"/>
  </si>
  <si>
    <r>
      <t>大会実績
(</t>
    </r>
    <r>
      <rPr>
        <b/>
        <sz val="11"/>
        <color theme="0"/>
        <rFont val="ＭＳ Ｐゴシック"/>
        <family val="3"/>
        <charset val="128"/>
      </rPr>
      <t>過去一年間のﾍﾞｽﾄ8まで</t>
    </r>
    <r>
      <rPr>
        <sz val="11"/>
        <color theme="0"/>
        <rFont val="ＭＳ Ｐゴシック"/>
        <family val="3"/>
        <charset val="128"/>
      </rPr>
      <t>を１つ記入ください）</t>
    </r>
    <rPh sb="6" eb="8">
      <t>カコ</t>
    </rPh>
    <rPh sb="8" eb="11">
      <t>イチネンカン</t>
    </rPh>
    <rPh sb="22" eb="24">
      <t>キニュウ</t>
    </rPh>
    <phoneticPr fontId="2"/>
  </si>
  <si>
    <r>
      <t>大会実績
(</t>
    </r>
    <r>
      <rPr>
        <b/>
        <sz val="11"/>
        <color theme="0"/>
        <rFont val="ＭＳ Ｐゴシック"/>
        <family val="3"/>
        <charset val="128"/>
      </rPr>
      <t>過去一年間のﾍﾞｽﾄ8までを１つ</t>
    </r>
    <r>
      <rPr>
        <sz val="11"/>
        <color theme="0"/>
        <rFont val="ＭＳ Ｐゴシック"/>
        <family val="3"/>
        <charset val="128"/>
      </rPr>
      <t>記入ください）</t>
    </r>
    <rPh sb="6" eb="8">
      <t>カコ</t>
    </rPh>
    <rPh sb="8" eb="11">
      <t>イチネンカン</t>
    </rPh>
    <rPh sb="22" eb="24">
      <t>キニュウ</t>
    </rPh>
    <phoneticPr fontId="2"/>
  </si>
  <si>
    <t>ふりがな（全角）</t>
    <rPh sb="5" eb="7">
      <t>ゼンカク</t>
    </rPh>
    <phoneticPr fontId="2"/>
  </si>
  <si>
    <t>じょうとう　たろう</t>
    <phoneticPr fontId="2"/>
  </si>
  <si>
    <t>(例)極真坂本　平和橋道場</t>
    <rPh sb="1" eb="2">
      <t>レイ</t>
    </rPh>
    <rPh sb="3" eb="5">
      <t>キョクシン</t>
    </rPh>
    <rPh sb="5" eb="7">
      <t>サカモト</t>
    </rPh>
    <rPh sb="8" eb="11">
      <t>ヘイワバシ</t>
    </rPh>
    <rPh sb="11" eb="13">
      <t>ドウジョウ</t>
    </rPh>
    <phoneticPr fontId="2"/>
  </si>
  <si>
    <t>ｷｮｸｼﾝｻｶﾓﾄ　ﾍｲﾜﾊﾞｼﾄﾞｳｼﾞｮｳ</t>
    <phoneticPr fontId="2"/>
  </si>
  <si>
    <t>所属流派・会派・道場名
（全角15文字まで）</t>
    <rPh sb="0" eb="2">
      <t>ショゾク</t>
    </rPh>
    <rPh sb="2" eb="4">
      <t>リュウハ</t>
    </rPh>
    <rPh sb="5" eb="6">
      <t>カイ</t>
    </rPh>
    <rPh sb="6" eb="7">
      <t>ハ</t>
    </rPh>
    <rPh sb="8" eb="10">
      <t>ドウジョウ</t>
    </rPh>
    <rPh sb="10" eb="11">
      <t>メイ</t>
    </rPh>
    <rPh sb="13" eb="15">
      <t>ゼンカク</t>
    </rPh>
    <rPh sb="17" eb="19">
      <t>モジ</t>
    </rPh>
    <phoneticPr fontId="2"/>
  </si>
  <si>
    <t>所属流派・会派・道場名
（全角15文字までで入力してください）</t>
    <rPh sb="0" eb="2">
      <t>ショゾク</t>
    </rPh>
    <rPh sb="2" eb="4">
      <t>リュウハ</t>
    </rPh>
    <rPh sb="5" eb="6">
      <t>カイ</t>
    </rPh>
    <rPh sb="6" eb="7">
      <t>ハ</t>
    </rPh>
    <rPh sb="8" eb="10">
      <t>ドウジョウ</t>
    </rPh>
    <rPh sb="10" eb="11">
      <t>メイ</t>
    </rPh>
    <rPh sb="13" eb="15">
      <t>ゼンカク</t>
    </rPh>
    <rPh sb="17" eb="19">
      <t>モジ</t>
    </rPh>
    <rPh sb="22" eb="24">
      <t>ニュウリョク</t>
    </rPh>
    <phoneticPr fontId="2"/>
  </si>
  <si>
    <t>極真坂本　平和橋道場</t>
    <rPh sb="0" eb="2">
      <t>キョクシン</t>
    </rPh>
    <rPh sb="2" eb="4">
      <t>サカモト</t>
    </rPh>
    <rPh sb="5" eb="8">
      <t>ヘイワバシ</t>
    </rPh>
    <rPh sb="8" eb="10">
      <t>ドウジョウ</t>
    </rPh>
    <phoneticPr fontId="2"/>
  </si>
  <si>
    <t>ﾌﾘｶﾞﾅ（半角）</t>
    <rPh sb="7" eb="8">
      <t>）</t>
    </rPh>
    <phoneticPr fontId="2"/>
  </si>
  <si>
    <t>ｷｮｸｼﾝｻｶﾓﾄ ﾍｲﾜﾊﾞｼﾄﾞｳｼﾞｮｳ</t>
    <phoneticPr fontId="2"/>
  </si>
  <si>
    <r>
      <t xml:space="preserve">年齢
</t>
    </r>
    <r>
      <rPr>
        <sz val="6"/>
        <color theme="0"/>
        <rFont val="ＭＳ Ｐゴシック"/>
        <family val="3"/>
        <charset val="128"/>
      </rPr>
      <t>ワールドカップ当日</t>
    </r>
    <rPh sb="0" eb="2">
      <t>ネンレイ</t>
    </rPh>
    <rPh sb="10" eb="12">
      <t>トウジツ</t>
    </rPh>
    <phoneticPr fontId="2"/>
  </si>
  <si>
    <t>小学４年女子上級★</t>
    <rPh sb="4" eb="6">
      <t>ジョシ</t>
    </rPh>
    <rPh sb="6" eb="8">
      <t>ジョウキュウ</t>
    </rPh>
    <phoneticPr fontId="2"/>
  </si>
  <si>
    <t>小学４年男子上級★</t>
    <phoneticPr fontId="2"/>
  </si>
  <si>
    <t>小学５年女子上級 38㎏未満★</t>
    <rPh sb="4" eb="6">
      <t>ジョシ</t>
    </rPh>
    <rPh sb="6" eb="8">
      <t>ジョウキュウ</t>
    </rPh>
    <rPh sb="12" eb="14">
      <t>ミマン</t>
    </rPh>
    <phoneticPr fontId="2"/>
  </si>
  <si>
    <t>小学５年女子上級 38㎏以上★</t>
    <rPh sb="4" eb="6">
      <t>ジョシ</t>
    </rPh>
    <rPh sb="6" eb="8">
      <t>ジョウキュウ</t>
    </rPh>
    <rPh sb="12" eb="14">
      <t>イジョウ</t>
    </rPh>
    <phoneticPr fontId="2"/>
  </si>
  <si>
    <t>小学５年男子上級 38㎏未満★</t>
    <rPh sb="4" eb="5">
      <t>オトコ</t>
    </rPh>
    <rPh sb="5" eb="6">
      <t>コ</t>
    </rPh>
    <rPh sb="6" eb="8">
      <t>ジョウキュウ</t>
    </rPh>
    <rPh sb="12" eb="14">
      <t>ミマン</t>
    </rPh>
    <phoneticPr fontId="2"/>
  </si>
  <si>
    <t>小学５年男子上級 38㎏以上★</t>
    <rPh sb="4" eb="5">
      <t>オトコ</t>
    </rPh>
    <rPh sb="5" eb="6">
      <t>コ</t>
    </rPh>
    <rPh sb="6" eb="8">
      <t>ジョウキュウ</t>
    </rPh>
    <rPh sb="12" eb="14">
      <t>イジョウ</t>
    </rPh>
    <phoneticPr fontId="2"/>
  </si>
  <si>
    <t>小学６年女子上級 43㎏未満★</t>
    <rPh sb="4" eb="6">
      <t>ジョシ</t>
    </rPh>
    <rPh sb="6" eb="8">
      <t>ジョウキュウ</t>
    </rPh>
    <rPh sb="12" eb="14">
      <t>ミマン</t>
    </rPh>
    <phoneticPr fontId="2"/>
  </si>
  <si>
    <t>小学６年女子上級 43㎏以上★</t>
    <rPh sb="4" eb="6">
      <t>ジョシ</t>
    </rPh>
    <rPh sb="6" eb="8">
      <t>ジョウキュウ</t>
    </rPh>
    <rPh sb="12" eb="14">
      <t>イジョウ</t>
    </rPh>
    <phoneticPr fontId="2"/>
  </si>
  <si>
    <t>小学６年男子上級 43㎏未満★</t>
    <rPh sb="4" eb="5">
      <t>オトコ</t>
    </rPh>
    <rPh sb="5" eb="6">
      <t>コ</t>
    </rPh>
    <rPh sb="6" eb="8">
      <t>ジョウキュウ</t>
    </rPh>
    <rPh sb="12" eb="14">
      <t>ミマン</t>
    </rPh>
    <phoneticPr fontId="2"/>
  </si>
  <si>
    <t>小学６年男子上級 43㎏以上★</t>
    <rPh sb="4" eb="5">
      <t>オトコ</t>
    </rPh>
    <rPh sb="5" eb="6">
      <t>コ</t>
    </rPh>
    <rPh sb="6" eb="8">
      <t>ジョウキュウ</t>
    </rPh>
    <rPh sb="12" eb="14">
      <t>イジョウ</t>
    </rPh>
    <phoneticPr fontId="2"/>
  </si>
  <si>
    <t>Under13男子 48Kg未満★</t>
    <rPh sb="7" eb="9">
      <t>ダンシ</t>
    </rPh>
    <rPh sb="14" eb="16">
      <t>ミマン</t>
    </rPh>
    <phoneticPr fontId="2"/>
  </si>
  <si>
    <t>Under13男子 48Kg以上★</t>
    <rPh sb="7" eb="9">
      <t>ダンシ</t>
    </rPh>
    <rPh sb="14" eb="16">
      <t>イジョウ</t>
    </rPh>
    <phoneticPr fontId="2"/>
  </si>
  <si>
    <t>Under15女子 45㎏未満★</t>
    <rPh sb="13" eb="15">
      <t>ミマン</t>
    </rPh>
    <phoneticPr fontId="2"/>
  </si>
  <si>
    <t>Under15女子 52kg未満★</t>
    <rPh sb="14" eb="16">
      <t>ミマン</t>
    </rPh>
    <phoneticPr fontId="2"/>
  </si>
  <si>
    <t>Under15女子 52㎏以上★</t>
    <rPh sb="13" eb="15">
      <t>イジョウ</t>
    </rPh>
    <phoneticPr fontId="2"/>
  </si>
  <si>
    <t>Under15男子 54㎏未満★</t>
    <rPh sb="7" eb="9">
      <t>ダンシ</t>
    </rPh>
    <rPh sb="13" eb="15">
      <t>ミマン</t>
    </rPh>
    <phoneticPr fontId="2"/>
  </si>
  <si>
    <t>Under15男子 68㎏未満★</t>
    <rPh sb="7" eb="9">
      <t>ダンシ</t>
    </rPh>
    <phoneticPr fontId="2"/>
  </si>
  <si>
    <t>Under15男子 68㎏以上★</t>
    <rPh sb="7" eb="9">
      <t>ダンシ</t>
    </rPh>
    <rPh sb="13" eb="15">
      <t>イジョウ</t>
    </rPh>
    <phoneticPr fontId="2"/>
  </si>
  <si>
    <t>Under18女子 48㎏未満★</t>
    <rPh sb="13" eb="15">
      <t>ミマン</t>
    </rPh>
    <phoneticPr fontId="2"/>
  </si>
  <si>
    <t>Under18女子 55㎏未満★</t>
    <rPh sb="13" eb="15">
      <t>ミマン</t>
    </rPh>
    <phoneticPr fontId="2"/>
  </si>
  <si>
    <t>Under18女子 55㎏以上★</t>
    <rPh sb="13" eb="15">
      <t>イジョウ</t>
    </rPh>
    <phoneticPr fontId="2"/>
  </si>
  <si>
    <t>Under18男子 62㎏未満★</t>
    <rPh sb="7" eb="9">
      <t>ダンシ</t>
    </rPh>
    <rPh sb="13" eb="15">
      <t>ミマン</t>
    </rPh>
    <phoneticPr fontId="2"/>
  </si>
  <si>
    <t>Under18男子 70㎏未満★</t>
    <rPh sb="7" eb="9">
      <t>ダンシ</t>
    </rPh>
    <rPh sb="13" eb="15">
      <t>ミマン</t>
    </rPh>
    <phoneticPr fontId="2"/>
  </si>
  <si>
    <t>Under18男子 70㎏以上★</t>
    <rPh sb="7" eb="9">
      <t>ダンシ</t>
    </rPh>
    <rPh sb="13" eb="15">
      <t>イジョウ</t>
    </rPh>
    <phoneticPr fontId="2"/>
  </si>
  <si>
    <t>一般女子上級 55㎏未満★</t>
    <rPh sb="0" eb="2">
      <t>イッパン</t>
    </rPh>
    <rPh sb="2" eb="4">
      <t>ジョシ</t>
    </rPh>
    <rPh sb="4" eb="5">
      <t>ウエ</t>
    </rPh>
    <rPh sb="5" eb="6">
      <t>キュウ</t>
    </rPh>
    <rPh sb="10" eb="12">
      <t>ミマン</t>
    </rPh>
    <phoneticPr fontId="2"/>
  </si>
  <si>
    <t>一般女子上級 55㎏以上★</t>
    <rPh sb="0" eb="2">
      <t>イッパン</t>
    </rPh>
    <rPh sb="2" eb="4">
      <t>ジョシ</t>
    </rPh>
    <rPh sb="4" eb="5">
      <t>ウエ</t>
    </rPh>
    <rPh sb="5" eb="6">
      <t>キュウ</t>
    </rPh>
    <rPh sb="10" eb="12">
      <t>イジョウ</t>
    </rPh>
    <phoneticPr fontId="2"/>
  </si>
  <si>
    <t>一般男子初級(青帯まで) 70㎏以上</t>
    <phoneticPr fontId="2"/>
  </si>
  <si>
    <t>ﾏｽﾀｰｽﾞ(40～45歳男子)初中級(黄帯まで) 70㎏以上</t>
    <phoneticPr fontId="2"/>
  </si>
  <si>
    <t>2023東京都大会　小2上級　優勝</t>
    <rPh sb="4" eb="7">
      <t>トウキョウト</t>
    </rPh>
    <rPh sb="7" eb="9">
      <t>タイカイ</t>
    </rPh>
    <rPh sb="10" eb="11">
      <t>ショウ</t>
    </rPh>
    <rPh sb="12" eb="14">
      <t>ジョウキュウ</t>
    </rPh>
    <rPh sb="15" eb="17">
      <t>ユウショウ</t>
    </rPh>
    <phoneticPr fontId="2"/>
  </si>
  <si>
    <t>学年基準日</t>
    <rPh sb="0" eb="2">
      <t>ガクネン</t>
    </rPh>
    <rPh sb="2" eb="5">
      <t>キジュンビ</t>
    </rPh>
    <phoneticPr fontId="2"/>
  </si>
  <si>
    <t>ワールドカップ
開催日</t>
    <rPh sb="8" eb="11">
      <t>カイサイビ</t>
    </rPh>
    <phoneticPr fontId="2"/>
  </si>
  <si>
    <t>IBKO全日本　一般重量級優勝</t>
    <rPh sb="4" eb="5">
      <t>ゼン</t>
    </rPh>
    <rPh sb="5" eb="7">
      <t>ニホン</t>
    </rPh>
    <rPh sb="8" eb="10">
      <t>イッパン</t>
    </rPh>
    <rPh sb="10" eb="13">
      <t>ジュウリョウキュウ</t>
    </rPh>
    <rPh sb="13" eb="15">
      <t>ユウショウ</t>
    </rPh>
    <phoneticPr fontId="2"/>
  </si>
  <si>
    <t>幼年 年長(男女混合)</t>
    <rPh sb="3" eb="5">
      <t>ネンチョウ</t>
    </rPh>
    <phoneticPr fontId="2"/>
  </si>
  <si>
    <t>小学１年女子上級★</t>
    <rPh sb="4" eb="6">
      <t>ジョシ</t>
    </rPh>
    <rPh sb="6" eb="8">
      <t>ジョウキュウ</t>
    </rPh>
    <phoneticPr fontId="2"/>
  </si>
  <si>
    <t>小学１年男子上級★</t>
    <rPh sb="4" eb="6">
      <t>ダンシ</t>
    </rPh>
    <rPh sb="6" eb="8">
      <t>ジョウキュウ</t>
    </rPh>
    <phoneticPr fontId="2"/>
  </si>
  <si>
    <t>小学２年女子上級★</t>
    <rPh sb="4" eb="6">
      <t>ジョシ</t>
    </rPh>
    <rPh sb="6" eb="7">
      <t>ウエ</t>
    </rPh>
    <phoneticPr fontId="2"/>
  </si>
  <si>
    <t>小学２年男子上級★</t>
    <rPh sb="4" eb="6">
      <t>ダンシ</t>
    </rPh>
    <rPh sb="6" eb="7">
      <t>ウエ</t>
    </rPh>
    <phoneticPr fontId="2"/>
  </si>
  <si>
    <t>小学３年女子上級★</t>
    <rPh sb="4" eb="6">
      <t>ジョシ</t>
    </rPh>
    <rPh sb="6" eb="7">
      <t>ウエ</t>
    </rPh>
    <phoneticPr fontId="2"/>
  </si>
  <si>
    <t>小学３年男子上級★</t>
    <rPh sb="3" eb="4">
      <t>ネン</t>
    </rPh>
    <rPh sb="4" eb="6">
      <t>ダンシ</t>
    </rPh>
    <rPh sb="6" eb="7">
      <t>ウエ</t>
    </rPh>
    <phoneticPr fontId="2"/>
  </si>
  <si>
    <t>マスター女子(36歳以上)中上級(黄帯以上)</t>
    <rPh sb="4" eb="6">
      <t>ジョシ</t>
    </rPh>
    <rPh sb="9" eb="10">
      <t>サイ</t>
    </rPh>
    <rPh sb="10" eb="12">
      <t>イジョウ</t>
    </rPh>
    <rPh sb="13" eb="14">
      <t>チュウ</t>
    </rPh>
    <rPh sb="14" eb="16">
      <t>ジョウキュウ</t>
    </rPh>
    <rPh sb="17" eb="19">
      <t>キオビ</t>
    </rPh>
    <rPh sb="19" eb="21">
      <t>イジョウ</t>
    </rPh>
    <phoneticPr fontId="2"/>
  </si>
  <si>
    <t>一般女子上級 48㎏未満★</t>
    <rPh sb="0" eb="2">
      <t>イッパン</t>
    </rPh>
    <rPh sb="2" eb="4">
      <t>ジョシ</t>
    </rPh>
    <rPh sb="4" eb="5">
      <t>ウエ</t>
    </rPh>
    <rPh sb="5" eb="6">
      <t>キュウ</t>
    </rPh>
    <rPh sb="10" eb="12">
      <t>ミマン</t>
    </rPh>
    <phoneticPr fontId="2"/>
  </si>
  <si>
    <t>ﾏｽﾀｰｽﾞ(40～45歳男子)上級 70㎏未満</t>
    <rPh sb="12" eb="13">
      <t>サイ</t>
    </rPh>
    <rPh sb="13" eb="15">
      <t>ダンシ</t>
    </rPh>
    <rPh sb="16" eb="17">
      <t>ウエ</t>
    </rPh>
    <rPh sb="17" eb="18">
      <t>キュウ</t>
    </rPh>
    <rPh sb="22" eb="24">
      <t>ミマン</t>
    </rPh>
    <phoneticPr fontId="2"/>
  </si>
  <si>
    <t>ﾏｽﾀｰｽﾞ(40～45歳男子)上級 70㎏以上</t>
    <rPh sb="12" eb="13">
      <t>サイ</t>
    </rPh>
    <rPh sb="13" eb="15">
      <t>ダンシ</t>
    </rPh>
    <rPh sb="16" eb="17">
      <t>ウエ</t>
    </rPh>
    <rPh sb="17" eb="18">
      <t>キュウ</t>
    </rPh>
    <rPh sb="22" eb="24">
      <t>イジョウ</t>
    </rPh>
    <phoneticPr fontId="2"/>
  </si>
  <si>
    <t>一般男子上級 68㎏未満★</t>
    <rPh sb="0" eb="2">
      <t>イッパン</t>
    </rPh>
    <rPh sb="2" eb="4">
      <t>ダンシ</t>
    </rPh>
    <rPh sb="4" eb="5">
      <t>ウエ</t>
    </rPh>
    <rPh sb="5" eb="6">
      <t>キュウ</t>
    </rPh>
    <phoneticPr fontId="2"/>
  </si>
  <si>
    <t>Y</t>
    <phoneticPr fontId="2"/>
  </si>
  <si>
    <t>Z</t>
    <phoneticPr fontId="2"/>
  </si>
  <si>
    <t>一般男子上級 78㎏未満★</t>
    <rPh sb="0" eb="2">
      <t>イッパン</t>
    </rPh>
    <rPh sb="2" eb="4">
      <t>ダンシ</t>
    </rPh>
    <rPh sb="4" eb="5">
      <t>ウエ</t>
    </rPh>
    <rPh sb="5" eb="6">
      <t>キュウ</t>
    </rPh>
    <rPh sb="10" eb="12">
      <t>ミマン</t>
    </rPh>
    <phoneticPr fontId="2"/>
  </si>
  <si>
    <t>一般男子上級 78㎏以上★</t>
    <rPh sb="0" eb="2">
      <t>イッパン</t>
    </rPh>
    <rPh sb="2" eb="4">
      <t>ダンシ</t>
    </rPh>
    <rPh sb="4" eb="5">
      <t>ウエ</t>
    </rPh>
    <rPh sb="5" eb="6">
      <t>キュウ</t>
    </rPh>
    <rPh sb="10" eb="12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</si>
</sst>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cm&quot;"/>
    <numFmt numFmtId="177" formatCode="General&quot;kg&quot;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7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indexed="53"/>
      <name val="ＭＳ ゴシック"/>
      <family val="3"/>
      <charset val="128"/>
    </font>
    <font>
      <sz val="11"/>
      <color indexed="61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HG正楷書体-PRO"/>
      <family val="4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color indexed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6"/>
      <color theme="0"/>
      <name val="ＭＳ Ｐゴシック"/>
      <family val="3"/>
      <charset val="128"/>
    </font>
    <font>
      <sz val="11"/>
      <color rgb="FF0000FF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3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3" fillId="0" borderId="0"/>
  </cellStyleXfs>
  <cellXfs count="1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7" fillId="0" borderId="0" xfId="0" applyFont="1" applyAlignment="1">
      <alignment vertical="center" wrapText="1"/>
    </xf>
    <xf numFmtId="14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shrinkToFit="1"/>
    </xf>
    <xf numFmtId="0" fontId="28" fillId="0" borderId="0" xfId="0" applyFont="1">
      <alignment vertical="center"/>
    </xf>
    <xf numFmtId="0" fontId="25" fillId="0" borderId="0" xfId="0" applyFo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176" fontId="33" fillId="0" borderId="0" xfId="0" applyNumberFormat="1" applyFont="1">
      <alignment vertical="center"/>
    </xf>
    <xf numFmtId="176" fontId="34" fillId="0" borderId="0" xfId="0" applyNumberFormat="1" applyFont="1">
      <alignment vertical="center"/>
    </xf>
    <xf numFmtId="176" fontId="32" fillId="0" borderId="0" xfId="0" applyNumberFormat="1" applyFont="1">
      <alignment vertical="center"/>
    </xf>
    <xf numFmtId="177" fontId="33" fillId="0" borderId="0" xfId="0" applyNumberFormat="1" applyFont="1">
      <alignment vertical="center"/>
    </xf>
    <xf numFmtId="177" fontId="34" fillId="0" borderId="0" xfId="0" applyNumberFormat="1" applyFont="1">
      <alignment vertical="center"/>
    </xf>
    <xf numFmtId="177" fontId="32" fillId="0" borderId="0" xfId="0" applyNumberFormat="1" applyFont="1">
      <alignment vertical="center"/>
    </xf>
    <xf numFmtId="14" fontId="29" fillId="0" borderId="0" xfId="0" applyNumberFormat="1" applyFont="1" applyAlignment="1">
      <alignment horizontal="left" vertical="center"/>
    </xf>
    <xf numFmtId="14" fontId="35" fillId="0" borderId="0" xfId="0" applyNumberFormat="1" applyFont="1" applyAlignment="1">
      <alignment horizontal="right" vertical="center"/>
    </xf>
    <xf numFmtId="14" fontId="26" fillId="0" borderId="0" xfId="0" applyNumberFormat="1" applyFont="1" applyAlignment="1">
      <alignment horizontal="left" vertical="center"/>
    </xf>
    <xf numFmtId="0" fontId="27" fillId="0" borderId="13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vertical="center" wrapText="1"/>
    </xf>
    <xf numFmtId="0" fontId="25" fillId="0" borderId="13" xfId="0" applyFont="1" applyBorder="1">
      <alignment vertical="center"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6" fontId="34" fillId="0" borderId="13" xfId="0" applyNumberFormat="1" applyFont="1" applyBorder="1">
      <alignment vertical="center"/>
    </xf>
    <xf numFmtId="177" fontId="34" fillId="0" borderId="13" xfId="0" applyNumberFormat="1" applyFont="1" applyBorder="1">
      <alignment vertical="center"/>
    </xf>
    <xf numFmtId="0" fontId="31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 shrinkToFit="1"/>
    </xf>
    <xf numFmtId="0" fontId="0" fillId="0" borderId="13" xfId="0" applyBorder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0" fontId="36" fillId="24" borderId="15" xfId="0" applyFont="1" applyFill="1" applyBorder="1" applyAlignment="1">
      <alignment horizontal="center" vertical="center"/>
    </xf>
    <xf numFmtId="0" fontId="37" fillId="24" borderId="16" xfId="0" applyFont="1" applyFill="1" applyBorder="1" applyAlignment="1">
      <alignment horizontal="center" vertical="center"/>
    </xf>
    <xf numFmtId="0" fontId="36" fillId="24" borderId="17" xfId="0" applyFont="1" applyFill="1" applyBorder="1" applyAlignment="1">
      <alignment horizontal="center" vertical="center"/>
    </xf>
    <xf numFmtId="0" fontId="37" fillId="24" borderId="17" xfId="0" applyFont="1" applyFill="1" applyBorder="1" applyAlignment="1">
      <alignment horizontal="center" vertical="center"/>
    </xf>
    <xf numFmtId="0" fontId="37" fillId="24" borderId="17" xfId="0" applyFont="1" applyFill="1" applyBorder="1" applyAlignment="1">
      <alignment horizontal="center" vertical="center" wrapText="1"/>
    </xf>
    <xf numFmtId="14" fontId="36" fillId="24" borderId="17" xfId="0" applyNumberFormat="1" applyFont="1" applyFill="1" applyBorder="1" applyAlignment="1">
      <alignment horizontal="center" vertical="center"/>
    </xf>
    <xf numFmtId="14" fontId="35" fillId="0" borderId="0" xfId="0" applyNumberFormat="1" applyFont="1" applyAlignment="1">
      <alignment horizontal="right" vertical="center" shrinkToFit="1"/>
    </xf>
    <xf numFmtId="0" fontId="37" fillId="24" borderId="17" xfId="0" applyFont="1" applyFill="1" applyBorder="1" applyAlignment="1">
      <alignment horizontal="center" vertical="center" shrinkToFit="1"/>
    </xf>
    <xf numFmtId="0" fontId="40" fillId="0" borderId="13" xfId="43" applyFont="1" applyBorder="1" applyAlignment="1">
      <alignment horizontal="right" vertical="center" shrinkToFit="1"/>
    </xf>
    <xf numFmtId="0" fontId="0" fillId="0" borderId="0" xfId="0" applyAlignment="1">
      <alignment horizontal="left" vertical="center" shrinkToFit="1"/>
    </xf>
    <xf numFmtId="0" fontId="41" fillId="0" borderId="0" xfId="0" applyFont="1">
      <alignment vertical="center"/>
    </xf>
    <xf numFmtId="0" fontId="36" fillId="24" borderId="11" xfId="0" applyFont="1" applyFill="1" applyBorder="1" applyAlignment="1">
      <alignment horizontal="center" vertical="center"/>
    </xf>
    <xf numFmtId="0" fontId="37" fillId="24" borderId="12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/>
    </xf>
    <xf numFmtId="0" fontId="37" fillId="24" borderId="17" xfId="0" applyFont="1" applyFill="1" applyBorder="1" applyAlignment="1">
      <alignment horizontal="left" vertical="center" wrapText="1"/>
    </xf>
    <xf numFmtId="0" fontId="37" fillId="24" borderId="10" xfId="0" applyFont="1" applyFill="1" applyBorder="1" applyAlignment="1">
      <alignment horizontal="left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justify" vertical="center"/>
    </xf>
    <xf numFmtId="0" fontId="0" fillId="0" borderId="19" xfId="0" applyBorder="1">
      <alignment vertical="center"/>
    </xf>
    <xf numFmtId="0" fontId="0" fillId="0" borderId="19" xfId="0" applyBorder="1" applyAlignment="1">
      <alignment vertical="center" wrapText="1"/>
    </xf>
    <xf numFmtId="0" fontId="25" fillId="0" borderId="19" xfId="0" applyFont="1" applyBorder="1">
      <alignment vertical="center"/>
    </xf>
    <xf numFmtId="1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43" fillId="0" borderId="19" xfId="0" applyFont="1" applyBorder="1" applyAlignment="1">
      <alignment horizontal="right" vertical="center"/>
    </xf>
    <xf numFmtId="0" fontId="27" fillId="0" borderId="19" xfId="0" applyFont="1" applyBorder="1" applyAlignment="1">
      <alignment horizontal="center" vertical="center"/>
    </xf>
    <xf numFmtId="176" fontId="34" fillId="0" borderId="19" xfId="0" applyNumberFormat="1" applyFont="1" applyBorder="1">
      <alignment vertical="center"/>
    </xf>
    <xf numFmtId="177" fontId="34" fillId="0" borderId="19" xfId="0" applyNumberFormat="1" applyFont="1" applyBorder="1">
      <alignment vertical="center"/>
    </xf>
    <xf numFmtId="0" fontId="31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shrinkToFit="1"/>
    </xf>
    <xf numFmtId="0" fontId="25" fillId="0" borderId="19" xfId="43" applyFont="1" applyBorder="1" applyAlignment="1">
      <alignment horizontal="right" vertical="center" shrinkToFit="1"/>
    </xf>
    <xf numFmtId="0" fontId="0" fillId="0" borderId="19" xfId="0" applyBorder="1" applyAlignment="1">
      <alignment horizontal="left" vertical="center"/>
    </xf>
    <xf numFmtId="0" fontId="27" fillId="0" borderId="18" xfId="0" applyFont="1" applyBorder="1">
      <alignment vertical="center"/>
    </xf>
    <xf numFmtId="0" fontId="27" fillId="0" borderId="18" xfId="0" applyFont="1" applyBorder="1" applyAlignment="1">
      <alignment vertical="center" wrapText="1"/>
    </xf>
    <xf numFmtId="0" fontId="28" fillId="0" borderId="18" xfId="0" applyFont="1" applyBorder="1">
      <alignment vertical="center"/>
    </xf>
    <xf numFmtId="14" fontId="27" fillId="0" borderId="18" xfId="0" applyNumberFormat="1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43" fillId="0" borderId="18" xfId="0" applyFont="1" applyBorder="1" applyAlignment="1">
      <alignment horizontal="right" vertical="center"/>
    </xf>
    <xf numFmtId="176" fontId="33" fillId="0" borderId="18" xfId="0" applyNumberFormat="1" applyFont="1" applyBorder="1">
      <alignment vertical="center"/>
    </xf>
    <xf numFmtId="177" fontId="33" fillId="0" borderId="18" xfId="0" applyNumberFormat="1" applyFont="1" applyBorder="1">
      <alignment vertical="center"/>
    </xf>
    <xf numFmtId="0" fontId="30" fillId="0" borderId="18" xfId="0" applyFont="1" applyBorder="1" applyAlignment="1">
      <alignment horizontal="center" vertical="center"/>
    </xf>
    <xf numFmtId="0" fontId="40" fillId="0" borderId="18" xfId="0" applyFont="1" applyBorder="1" applyAlignment="1">
      <alignment horizontal="left" vertical="center" shrinkToFit="1"/>
    </xf>
    <xf numFmtId="0" fontId="40" fillId="0" borderId="18" xfId="43" applyFont="1" applyBorder="1" applyAlignment="1">
      <alignment horizontal="right" vertical="center" shrinkToFit="1"/>
    </xf>
    <xf numFmtId="0" fontId="27" fillId="0" borderId="18" xfId="0" applyFont="1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14" fontId="0" fillId="0" borderId="14" xfId="0" applyNumberFormat="1" applyBorder="1" applyAlignment="1">
      <alignment horizontal="right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_元帳_1" xfId="43" xr:uid="{1BC4A7C3-E698-43F8-B308-58709B019CDB}"/>
    <cellStyle name="良い" xfId="42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2381250</xdr:colOff>
      <xdr:row>8</xdr:row>
      <xdr:rowOff>4761</xdr:rowOff>
    </xdr:from>
    <xdr:to>
      <xdr:col>8</xdr:col>
      <xdr:colOff>209550</xdr:colOff>
      <xdr:row>20</xdr:row>
      <xdr:rowOff>14286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381250" y="3014661"/>
          <a:ext cx="8720138" cy="452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118872" tIns="73152" rIns="0" bIns="0" anchor="t" upright="1"/>
        <a:lstStyle/>
        <a:p>
          <a:pPr algn="l" rtl="0">
            <a:lnSpc>
              <a:spcPts val="8300"/>
            </a:lnSpc>
            <a:defRPr sz="1000"/>
          </a:pPr>
          <a:r>
            <a:rPr lang="ja-JP" altLang="en-US" sz="72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入力例</a:t>
          </a:r>
          <a:endParaRPr lang="ja-JP" altLang="en-US" sz="1600" b="0" i="0" u="none" strike="noStrike" baseline="0">
            <a:solidFill>
              <a:srgbClr val="000000"/>
            </a:solidFill>
            <a:latin typeface="HG創英角ﾎﾟｯﾌﾟ体"/>
            <a:ea typeface="HG創英角ﾎﾟｯﾌﾟ体"/>
          </a:endParaRPr>
        </a:p>
        <a:p>
          <a:pPr algn="l" rtl="0">
            <a:lnSpc>
              <a:spcPts val="42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この用紙に直接入力できません。</a:t>
          </a:r>
          <a:endParaRPr lang="en-US" altLang="ja-JP" sz="3600" b="0" i="0" u="none" strike="noStrike" baseline="0">
            <a:solidFill>
              <a:srgbClr val="000000"/>
            </a:solidFill>
            <a:latin typeface="HG創英角ﾎﾟｯﾌﾟ体"/>
            <a:ea typeface="HG創英角ﾎﾟｯﾌﾟ体"/>
          </a:endParaRPr>
        </a:p>
        <a:p>
          <a:pPr algn="l" rtl="0">
            <a:lnSpc>
              <a:spcPts val="42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入力しても無効です。</a:t>
          </a:r>
          <a:endParaRPr lang="ja-JP" altLang="en-US" sz="1600" b="0" i="0" u="none" strike="noStrike" baseline="0">
            <a:solidFill>
              <a:srgbClr val="000000"/>
            </a:solidFill>
            <a:latin typeface="HG創英角ﾎﾟｯﾌﾟ体"/>
            <a:ea typeface="HG創英角ﾎﾟｯﾌﾟ体"/>
          </a:endParaRPr>
        </a:p>
        <a:p>
          <a:pPr algn="l" rtl="0">
            <a:lnSpc>
              <a:spcPts val="19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HG創英角ﾎﾟｯﾌﾟ体"/>
            <a:ea typeface="HG創英角ﾎﾟｯﾌﾟ体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極真会館坂本派ホームページより、東京都大会出場申込みファイル(EXCEL)を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ダウンロードし、パソコン等で選手名等を入力した後、大会事務局へメール添付にて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送信してください。誤入力の無き様、ご注意ください。</a:t>
          </a:r>
          <a:endParaRPr lang="en-US" altLang="ja-JP" sz="1600" b="0" i="0" u="none" strike="noStrike" baseline="0">
            <a:solidFill>
              <a:srgbClr val="000000"/>
            </a:solidFill>
            <a:latin typeface="HG創英角ﾎﾟｯﾌﾟ体"/>
            <a:ea typeface="HG創英角ﾎﾟｯﾌﾟ体"/>
          </a:endParaRPr>
        </a:p>
        <a:p>
          <a:pPr algn="l" rtl="0">
            <a:lnSpc>
              <a:spcPts val="18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HG創英角ﾎﾟｯﾌﾟ体"/>
            <a:ea typeface="HG創英角ﾎﾟｯﾌﾟ体"/>
          </a:endParaRPr>
        </a:p>
        <a:p>
          <a:pPr algn="l" rtl="0">
            <a:lnSpc>
              <a:spcPts val="23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大会事務局メールアドレス</a:t>
          </a:r>
        </a:p>
        <a:p>
          <a:pPr algn="l" rtl="0">
            <a:lnSpc>
              <a:spcPts val="23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　　</a:t>
          </a:r>
          <a:r>
            <a:rPr lang="en-US" altLang="ja-JP" sz="2000" b="0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kyokushinjosaisakamoto@gmail.com</a:t>
          </a:r>
          <a:endParaRPr lang="ja-JP" altLang="en-US" sz="2000" b="0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  <xdr:twoCellAnchor>
    <xdr:from>
      <xdr:col>7</xdr:col>
      <xdr:colOff>671513</xdr:colOff>
      <xdr:row>4</xdr:row>
      <xdr:rowOff>42863</xdr:rowOff>
    </xdr:from>
    <xdr:to>
      <xdr:col>10</xdr:col>
      <xdr:colOff>209550</xdr:colOff>
      <xdr:row>6</xdr:row>
      <xdr:rowOff>357188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3A1009EF-0D65-30BB-05E3-B41DA666E971}"/>
            </a:ext>
          </a:extLst>
        </xdr:cNvPr>
        <xdr:cNvSpPr/>
      </xdr:nvSpPr>
      <xdr:spPr>
        <a:xfrm>
          <a:off x="10482263" y="1547813"/>
          <a:ext cx="1600200" cy="1066800"/>
        </a:xfrm>
        <a:prstGeom prst="wedgeRoundRectCallout">
          <a:avLst>
            <a:gd name="adj1" fmla="val 34524"/>
            <a:gd name="adj2" fmla="val -88393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学年と年齢は生年月日を入力すると自動計算されます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入力不可</a:t>
          </a:r>
        </a:p>
      </xdr:txBody>
    </xdr:sp>
    <xdr:clientData/>
  </xdr:twoCellAnchor>
  <xdr:twoCellAnchor>
    <xdr:from>
      <xdr:col>11</xdr:col>
      <xdr:colOff>80963</xdr:colOff>
      <xdr:row>4</xdr:row>
      <xdr:rowOff>171450</xdr:rowOff>
    </xdr:from>
    <xdr:to>
      <xdr:col>13</xdr:col>
      <xdr:colOff>642938</xdr:colOff>
      <xdr:row>7</xdr:row>
      <xdr:rowOff>109537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1E2A27BE-CDD2-4C35-8F9B-5A9EDDC5C20F}"/>
            </a:ext>
          </a:extLst>
        </xdr:cNvPr>
        <xdr:cNvSpPr/>
      </xdr:nvSpPr>
      <xdr:spPr>
        <a:xfrm>
          <a:off x="12444413" y="1676400"/>
          <a:ext cx="1600200" cy="1066800"/>
        </a:xfrm>
        <a:prstGeom prst="wedgeRoundRectCallout">
          <a:avLst>
            <a:gd name="adj1" fmla="val 62203"/>
            <a:gd name="adj2" fmla="val -108482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試合階級 番号・英字を入力すると、</a:t>
          </a:r>
          <a:r>
            <a:rPr kumimoji="1" lang="en-US" altLang="ja-JP" sz="1100">
              <a:solidFill>
                <a:sysClr val="windowText" lastClr="000000"/>
              </a:solidFill>
            </a:rPr>
            <a:t>O</a:t>
          </a:r>
          <a:r>
            <a:rPr kumimoji="1" lang="ja-JP" altLang="en-US" sz="1100">
              <a:solidFill>
                <a:sysClr val="windowText" lastClr="000000"/>
              </a:solidFill>
            </a:rPr>
            <a:t>列に反映されます。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入力不可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"/>
  <sheetViews>
    <sheetView zoomScaleNormal="100" workbookViewId="0">
      <selection activeCell="B5" sqref="B5"/>
    </sheetView>
  </sheetViews>
  <sheetFormatPr defaultRowHeight="16.5" x14ac:dyDescent="0.2"/>
  <cols>
    <col min="1" max="1" width="36.36328125" style="1" bestFit="1" customWidth="1"/>
    <col min="2" max="2" width="15.6328125" customWidth="1"/>
    <col min="3" max="3" width="15.6328125" style="1" customWidth="1"/>
    <col min="4" max="4" width="14.1796875" bestFit="1" customWidth="1"/>
    <col min="5" max="5" width="10.453125" style="1" bestFit="1" customWidth="1"/>
    <col min="6" max="6" width="6.1796875" style="1" bestFit="1" customWidth="1"/>
    <col min="7" max="7" width="38.81640625" style="1" customWidth="1"/>
    <col min="8" max="8" width="15.08984375" style="1" bestFit="1" customWidth="1"/>
    <col min="9" max="11" width="6.81640625" style="1" customWidth="1"/>
    <col min="12" max="12" width="8.36328125" style="25" bestFit="1" customWidth="1"/>
    <col min="13" max="13" width="6.08984375" style="25" customWidth="1"/>
    <col min="14" max="14" width="9.81640625" style="1" customWidth="1"/>
    <col min="15" max="15" width="28.1796875" style="9" customWidth="1"/>
    <col min="16" max="16" width="40.81640625" style="9" bestFit="1" customWidth="1"/>
  </cols>
  <sheetData>
    <row r="1" spans="1:16" ht="30" customHeight="1" thickBot="1" x14ac:dyDescent="0.25">
      <c r="A1" s="61" t="s">
        <v>57</v>
      </c>
      <c r="E1" s="101" t="s">
        <v>119</v>
      </c>
      <c r="F1" s="101"/>
      <c r="G1" s="37">
        <v>45384</v>
      </c>
    </row>
    <row r="2" spans="1:16" s="1" customFormat="1" ht="30" customHeight="1" thickBot="1" x14ac:dyDescent="0.25">
      <c r="A2" s="71" t="s">
        <v>85</v>
      </c>
      <c r="B2" s="63" t="s">
        <v>87</v>
      </c>
      <c r="C2" s="62" t="s">
        <v>36</v>
      </c>
      <c r="D2" s="63" t="s">
        <v>80</v>
      </c>
      <c r="E2" s="64" t="s">
        <v>5</v>
      </c>
      <c r="F2" s="65" t="s">
        <v>6</v>
      </c>
      <c r="G2" s="64" t="s">
        <v>37</v>
      </c>
      <c r="H2" s="65" t="s">
        <v>9</v>
      </c>
      <c r="I2" s="65" t="s">
        <v>0</v>
      </c>
      <c r="J2" s="65" t="s">
        <v>10</v>
      </c>
      <c r="K2" s="66" t="s">
        <v>89</v>
      </c>
      <c r="L2" s="64" t="s">
        <v>3</v>
      </c>
      <c r="M2" s="64" t="s">
        <v>4</v>
      </c>
      <c r="N2" s="66" t="s">
        <v>58</v>
      </c>
      <c r="O2" s="65" t="s">
        <v>53</v>
      </c>
      <c r="P2" s="69" t="s">
        <v>79</v>
      </c>
    </row>
    <row r="3" spans="1:16" ht="30" customHeight="1" x14ac:dyDescent="0.2">
      <c r="A3" s="13" t="s">
        <v>86</v>
      </c>
      <c r="B3" s="14" t="s">
        <v>88</v>
      </c>
      <c r="C3" s="19" t="s">
        <v>12</v>
      </c>
      <c r="D3" s="13" t="s">
        <v>50</v>
      </c>
      <c r="E3" s="15">
        <v>36356</v>
      </c>
      <c r="F3" s="16" t="s">
        <v>7</v>
      </c>
      <c r="G3" s="14" t="s">
        <v>32</v>
      </c>
      <c r="H3" s="16" t="s">
        <v>51</v>
      </c>
      <c r="I3" s="16" t="s">
        <v>8</v>
      </c>
      <c r="J3" s="16"/>
      <c r="K3" s="16">
        <v>25</v>
      </c>
      <c r="L3" s="29">
        <v>170</v>
      </c>
      <c r="M3" s="32">
        <v>80</v>
      </c>
      <c r="N3" s="23" t="s">
        <v>76</v>
      </c>
      <c r="O3" s="27" t="str">
        <f>VLOOKUP(N3,'(修正中)階級番号'!$A$2:$B$102,2,0)</f>
        <v>一般男子上級 68㎏未満★</v>
      </c>
      <c r="P3" s="17" t="s">
        <v>121</v>
      </c>
    </row>
    <row r="4" spans="1:16" ht="30" customHeight="1" x14ac:dyDescent="0.2">
      <c r="A4"/>
      <c r="B4" s="21"/>
      <c r="C4" s="20"/>
      <c r="E4" s="22"/>
      <c r="F4" s="16"/>
      <c r="G4" s="26"/>
      <c r="L4" s="30"/>
      <c r="M4" s="33"/>
      <c r="N4" s="24"/>
      <c r="O4" s="28" t="e">
        <f>VLOOKUP(N4,'(修正中)階級番号'!$A$2:$B$102,2,0)</f>
        <v>#N/A</v>
      </c>
    </row>
    <row r="5" spans="1:16" ht="30" customHeight="1" x14ac:dyDescent="0.2">
      <c r="A5"/>
      <c r="B5" s="21"/>
      <c r="C5" s="20"/>
      <c r="E5" s="22"/>
      <c r="F5" s="16"/>
      <c r="G5" s="26"/>
      <c r="L5" s="30"/>
      <c r="M5" s="33"/>
      <c r="N5" s="24"/>
      <c r="O5" s="28" t="e">
        <f>VLOOKUP(N5,'(修正中)階級番号'!$A$2:$B$102,2,0)</f>
        <v>#N/A</v>
      </c>
    </row>
    <row r="6" spans="1:16" ht="30" customHeight="1" x14ac:dyDescent="0.2">
      <c r="A6"/>
      <c r="B6" s="21"/>
      <c r="C6" s="20"/>
      <c r="E6" s="22"/>
      <c r="F6" s="16"/>
      <c r="G6" s="26"/>
      <c r="L6" s="30"/>
      <c r="M6" s="33"/>
      <c r="N6" s="24"/>
      <c r="O6" s="28" t="e">
        <f>VLOOKUP(N6,'(修正中)階級番号'!$A$2:$B$102,2,0)</f>
        <v>#N/A</v>
      </c>
    </row>
    <row r="7" spans="1:16" ht="30" customHeight="1" x14ac:dyDescent="0.2">
      <c r="A7"/>
      <c r="B7" s="21"/>
      <c r="C7" s="20"/>
      <c r="E7" s="22"/>
      <c r="F7" s="16"/>
      <c r="G7" s="26"/>
      <c r="L7" s="30"/>
      <c r="M7" s="33"/>
      <c r="N7" s="24"/>
      <c r="O7" s="28" t="e">
        <f>VLOOKUP(N7,'(修正中)階級番号'!$A$2:$B$102,2,0)</f>
        <v>#N/A</v>
      </c>
    </row>
    <row r="8" spans="1:16" ht="30" customHeight="1" x14ac:dyDescent="0.2">
      <c r="A8"/>
      <c r="B8" s="21"/>
      <c r="C8" s="20"/>
      <c r="E8" s="22"/>
      <c r="F8" s="16"/>
      <c r="G8" s="26"/>
      <c r="L8" s="30"/>
      <c r="M8" s="33"/>
      <c r="N8" s="24"/>
      <c r="O8" s="28" t="e">
        <f>VLOOKUP(N8,'(修正中)階級番号'!$A$2:$B$102,2,0)</f>
        <v>#N/A</v>
      </c>
    </row>
    <row r="9" spans="1:16" ht="30" customHeight="1" x14ac:dyDescent="0.2">
      <c r="A9"/>
      <c r="B9" s="21"/>
      <c r="C9" s="20"/>
      <c r="E9" s="22"/>
      <c r="F9" s="16"/>
      <c r="G9" s="26"/>
      <c r="L9" s="30"/>
      <c r="M9" s="33"/>
      <c r="N9" s="24"/>
      <c r="O9" s="28" t="e">
        <f>VLOOKUP(N9,'(修正中)階級番号'!$A$2:$B$102,2,0)</f>
        <v>#N/A</v>
      </c>
    </row>
    <row r="10" spans="1:16" ht="30" customHeight="1" x14ac:dyDescent="0.2">
      <c r="A10"/>
      <c r="B10" s="21"/>
      <c r="C10" s="20"/>
      <c r="E10" s="22"/>
      <c r="F10" s="16"/>
      <c r="G10" s="26"/>
      <c r="L10" s="30"/>
      <c r="M10" s="33"/>
      <c r="N10" s="24"/>
      <c r="O10" s="28" t="e">
        <f>VLOOKUP(N10,'(修正中)階級番号'!$A$2:$B$102,2,0)</f>
        <v>#N/A</v>
      </c>
    </row>
    <row r="11" spans="1:16" ht="30" customHeight="1" x14ac:dyDescent="0.2">
      <c r="A11"/>
      <c r="B11" s="21"/>
      <c r="C11" s="20"/>
      <c r="E11" s="22"/>
      <c r="F11" s="16"/>
      <c r="G11" s="26"/>
      <c r="L11" s="30"/>
      <c r="M11" s="33"/>
      <c r="N11" s="24"/>
      <c r="O11" s="28" t="e">
        <f>VLOOKUP(N11,'(修正中)階級番号'!$A$2:$B$102,2,0)</f>
        <v>#N/A</v>
      </c>
    </row>
    <row r="12" spans="1:16" ht="30" customHeight="1" x14ac:dyDescent="0.2">
      <c r="A12"/>
      <c r="B12" s="21"/>
      <c r="C12" s="20"/>
      <c r="E12" s="22"/>
      <c r="F12" s="16"/>
      <c r="G12" s="26"/>
      <c r="L12" s="30"/>
      <c r="M12" s="33"/>
      <c r="N12" s="24"/>
      <c r="O12" s="28" t="e">
        <f>VLOOKUP(N12,'(修正中)階級番号'!$A$2:$B$102,2,0)</f>
        <v>#N/A</v>
      </c>
    </row>
    <row r="13" spans="1:16" ht="30" customHeight="1" x14ac:dyDescent="0.2">
      <c r="A13"/>
      <c r="B13" s="21"/>
      <c r="C13" s="20"/>
      <c r="E13" s="22"/>
      <c r="F13" s="16"/>
      <c r="G13" s="26"/>
      <c r="L13" s="30"/>
      <c r="M13" s="33"/>
      <c r="N13" s="24"/>
      <c r="O13" s="28" t="e">
        <f>VLOOKUP(N13,'(修正中)階級番号'!$A$2:$B$102,2,0)</f>
        <v>#N/A</v>
      </c>
    </row>
    <row r="14" spans="1:16" ht="30" customHeight="1" x14ac:dyDescent="0.2">
      <c r="A14"/>
      <c r="B14" s="21"/>
      <c r="C14" s="20"/>
      <c r="E14" s="22"/>
      <c r="F14" s="16"/>
      <c r="G14" s="26"/>
      <c r="L14" s="30"/>
      <c r="M14" s="33"/>
      <c r="N14" s="24"/>
      <c r="O14" s="28" t="e">
        <f>VLOOKUP(N14,'(修正中)階級番号'!$A$2:$B$102,2,0)</f>
        <v>#N/A</v>
      </c>
    </row>
    <row r="15" spans="1:16" ht="30" customHeight="1" x14ac:dyDescent="0.2">
      <c r="A15"/>
      <c r="B15" s="21"/>
      <c r="C15" s="20"/>
      <c r="E15" s="22"/>
      <c r="F15" s="16"/>
      <c r="G15" s="26"/>
      <c r="L15" s="30"/>
      <c r="M15" s="33"/>
      <c r="N15" s="24"/>
      <c r="O15" s="28" t="e">
        <f>VLOOKUP(N15,'(修正中)階級番号'!$A$2:$B$102,2,0)</f>
        <v>#N/A</v>
      </c>
    </row>
    <row r="16" spans="1:16" ht="30" customHeight="1" x14ac:dyDescent="0.2">
      <c r="A16"/>
      <c r="B16" s="21"/>
      <c r="C16" s="20"/>
      <c r="E16" s="22"/>
      <c r="F16" s="16"/>
      <c r="G16" s="26"/>
      <c r="L16" s="30"/>
      <c r="M16" s="33"/>
      <c r="N16" s="24"/>
      <c r="O16" s="28" t="e">
        <f>VLOOKUP(N16,'(修正中)階級番号'!$A$2:$B$102,2,0)</f>
        <v>#N/A</v>
      </c>
    </row>
    <row r="17" spans="1:15" ht="30" customHeight="1" x14ac:dyDescent="0.2">
      <c r="A17"/>
      <c r="B17" s="21"/>
      <c r="C17" s="20"/>
      <c r="E17" s="22"/>
      <c r="F17" s="16"/>
      <c r="G17" s="26"/>
      <c r="L17" s="30"/>
      <c r="M17" s="33"/>
      <c r="N17" s="24"/>
      <c r="O17" s="28" t="e">
        <f>VLOOKUP(N17,'(修正中)階級番号'!$A$2:$B$102,2,0)</f>
        <v>#N/A</v>
      </c>
    </row>
    <row r="18" spans="1:15" ht="30" customHeight="1" x14ac:dyDescent="0.2">
      <c r="A18"/>
      <c r="B18" s="21"/>
      <c r="C18" s="20"/>
      <c r="E18" s="22"/>
      <c r="F18" s="16"/>
      <c r="G18" s="26"/>
      <c r="L18" s="30"/>
      <c r="M18" s="33"/>
      <c r="N18" s="24"/>
      <c r="O18" s="28" t="e">
        <f>VLOOKUP(N18,'(修正中)階級番号'!$A$2:$B$102,2,0)</f>
        <v>#N/A</v>
      </c>
    </row>
    <row r="19" spans="1:15" ht="30" customHeight="1" x14ac:dyDescent="0.2">
      <c r="A19"/>
      <c r="B19" s="21"/>
      <c r="C19" s="20"/>
      <c r="E19" s="22"/>
      <c r="F19" s="16"/>
      <c r="G19" s="26"/>
      <c r="L19" s="30"/>
      <c r="M19" s="33"/>
      <c r="N19" s="24"/>
      <c r="O19" s="28" t="e">
        <f>VLOOKUP(N19,'(修正中)階級番号'!$A$2:$B$102,2,0)</f>
        <v>#N/A</v>
      </c>
    </row>
    <row r="20" spans="1:15" ht="30" customHeight="1" x14ac:dyDescent="0.2">
      <c r="A20"/>
      <c r="B20" s="21"/>
      <c r="C20" s="20"/>
      <c r="E20" s="22"/>
      <c r="F20" s="16"/>
      <c r="G20" s="26"/>
      <c r="L20" s="30"/>
      <c r="M20" s="33"/>
      <c r="N20" s="24"/>
      <c r="O20" s="28" t="e">
        <f>VLOOKUP(N20,'(修正中)階級番号'!$A$2:$B$102,2,0)</f>
        <v>#N/A</v>
      </c>
    </row>
    <row r="21" spans="1:15" ht="30" customHeight="1" x14ac:dyDescent="0.2">
      <c r="A21"/>
      <c r="B21" s="21"/>
      <c r="C21" s="20"/>
      <c r="E21" s="22"/>
      <c r="F21" s="16"/>
      <c r="G21" s="26"/>
      <c r="L21" s="30"/>
      <c r="M21" s="33"/>
      <c r="N21" s="24"/>
      <c r="O21" s="28" t="e">
        <f>VLOOKUP(N21,'(修正中)階級番号'!$A$2:$B$102,2,0)</f>
        <v>#N/A</v>
      </c>
    </row>
    <row r="22" spans="1:15" ht="30" customHeight="1" x14ac:dyDescent="0.2">
      <c r="A22"/>
      <c r="B22" s="21"/>
      <c r="C22" s="20"/>
      <c r="E22" s="22"/>
      <c r="F22" s="16"/>
      <c r="G22" s="26"/>
      <c r="L22" s="30"/>
      <c r="M22" s="33"/>
      <c r="N22" s="24"/>
      <c r="O22" s="28" t="e">
        <f>VLOOKUP(N22,'(修正中)階級番号'!$A$2:$B$102,2,0)</f>
        <v>#N/A</v>
      </c>
    </row>
    <row r="23" spans="1:15" ht="30" customHeight="1" x14ac:dyDescent="0.2">
      <c r="A23"/>
      <c r="B23" s="21"/>
      <c r="C23" s="20"/>
      <c r="E23" s="22"/>
      <c r="F23" s="16"/>
      <c r="G23" s="26"/>
      <c r="L23" s="30"/>
      <c r="M23" s="33"/>
      <c r="N23" s="24"/>
      <c r="O23" s="28" t="e">
        <f>VLOOKUP(N23,'(修正中)階級番号'!$A$2:$B$102,2,0)</f>
        <v>#N/A</v>
      </c>
    </row>
    <row r="24" spans="1:15" ht="30" customHeight="1" x14ac:dyDescent="0.2">
      <c r="A24"/>
      <c r="B24" s="21"/>
      <c r="C24" s="20"/>
      <c r="E24" s="22"/>
      <c r="F24" s="16"/>
      <c r="G24" s="26"/>
      <c r="L24" s="30"/>
      <c r="M24" s="33"/>
      <c r="N24" s="24"/>
      <c r="O24" s="28" t="e">
        <f>VLOOKUP(N24,'(修正中)階級番号'!$A$2:$B$102,2,0)</f>
        <v>#N/A</v>
      </c>
    </row>
    <row r="25" spans="1:15" ht="30" customHeight="1" x14ac:dyDescent="0.2">
      <c r="A25"/>
      <c r="B25" s="21"/>
      <c r="C25" s="20"/>
      <c r="E25" s="22"/>
      <c r="F25" s="16"/>
      <c r="G25" s="26"/>
      <c r="L25" s="30"/>
      <c r="M25" s="33"/>
      <c r="N25" s="24"/>
      <c r="O25" s="28" t="e">
        <f>VLOOKUP(N25,'(修正中)階級番号'!$A$2:$B$102,2,0)</f>
        <v>#N/A</v>
      </c>
    </row>
    <row r="26" spans="1:15" ht="30" customHeight="1" x14ac:dyDescent="0.2">
      <c r="A26"/>
      <c r="B26" s="21"/>
      <c r="C26" s="20"/>
      <c r="E26" s="22"/>
      <c r="F26" s="16"/>
      <c r="G26" s="26"/>
      <c r="L26" s="30"/>
      <c r="M26" s="33"/>
      <c r="N26" s="24"/>
      <c r="O26" s="28" t="e">
        <f>VLOOKUP(N26,'(修正中)階級番号'!$A$2:$B$102,2,0)</f>
        <v>#N/A</v>
      </c>
    </row>
    <row r="27" spans="1:15" ht="30" customHeight="1" x14ac:dyDescent="0.2">
      <c r="A27"/>
      <c r="B27" s="21"/>
      <c r="C27" s="20"/>
      <c r="E27" s="22"/>
      <c r="F27" s="16"/>
      <c r="G27" s="26"/>
      <c r="L27" s="30"/>
      <c r="M27" s="33"/>
      <c r="N27" s="24"/>
      <c r="O27" s="28" t="e">
        <f>VLOOKUP(N27,'(修正中)階級番号'!$A$2:$B$102,2,0)</f>
        <v>#N/A</v>
      </c>
    </row>
    <row r="28" spans="1:15" ht="30" customHeight="1" x14ac:dyDescent="0.2">
      <c r="A28"/>
      <c r="B28" s="21"/>
      <c r="C28" s="20"/>
      <c r="E28" s="22"/>
      <c r="F28" s="16"/>
      <c r="G28" s="26"/>
      <c r="L28" s="30"/>
      <c r="M28" s="33"/>
      <c r="N28" s="24"/>
      <c r="O28" s="28" t="e">
        <f>VLOOKUP(N28,'(修正中)階級番号'!$A$2:$B$102,2,0)</f>
        <v>#N/A</v>
      </c>
    </row>
    <row r="29" spans="1:15" ht="30" customHeight="1" x14ac:dyDescent="0.2">
      <c r="A29"/>
      <c r="B29" s="21"/>
      <c r="C29" s="20"/>
      <c r="E29" s="22"/>
      <c r="F29" s="16"/>
      <c r="G29" s="26"/>
      <c r="L29" s="30"/>
      <c r="M29" s="33"/>
      <c r="N29" s="24"/>
      <c r="O29" s="28" t="e">
        <f>VLOOKUP(N29,'(修正中)階級番号'!$A$2:$B$102,2,0)</f>
        <v>#N/A</v>
      </c>
    </row>
    <row r="30" spans="1:15" ht="30" customHeight="1" x14ac:dyDescent="0.2">
      <c r="A30"/>
      <c r="B30" s="21"/>
      <c r="C30" s="20"/>
      <c r="E30" s="22"/>
      <c r="F30" s="16"/>
      <c r="G30" s="26"/>
      <c r="L30" s="30"/>
      <c r="M30" s="33"/>
      <c r="N30" s="24"/>
      <c r="O30" s="28" t="e">
        <f>VLOOKUP(N30,'(修正中)階級番号'!$A$2:$B$102,2,0)</f>
        <v>#N/A</v>
      </c>
    </row>
    <row r="31" spans="1:15" ht="30" customHeight="1" x14ac:dyDescent="0.2">
      <c r="B31" s="21"/>
      <c r="C31" s="12"/>
      <c r="F31" s="16"/>
      <c r="G31" s="26"/>
      <c r="L31" s="30"/>
      <c r="M31" s="33"/>
      <c r="N31" s="24"/>
      <c r="O31" s="28" t="e">
        <f>VLOOKUP(N31,'(修正中)階級番号'!$A$2:$B$102,2,0)</f>
        <v>#N/A</v>
      </c>
    </row>
    <row r="32" spans="1:15" ht="30" customHeight="1" x14ac:dyDescent="0.2">
      <c r="B32" s="21"/>
      <c r="C32" s="12"/>
      <c r="F32" s="16"/>
      <c r="G32" s="26"/>
      <c r="L32" s="30"/>
      <c r="M32" s="33"/>
      <c r="N32" s="24"/>
      <c r="O32" s="28" t="e">
        <f>VLOOKUP(N32,'(修正中)階級番号'!$A$2:$B$102,2,0)</f>
        <v>#N/A</v>
      </c>
    </row>
    <row r="33" spans="2:15" ht="30" customHeight="1" x14ac:dyDescent="0.2">
      <c r="B33" s="21"/>
      <c r="C33" s="12"/>
      <c r="F33" s="16"/>
      <c r="G33" s="26"/>
      <c r="L33" s="30"/>
      <c r="M33" s="33"/>
      <c r="N33" s="24"/>
      <c r="O33" s="28" t="e">
        <f>VLOOKUP(N33,'(修正中)階級番号'!$A$2:$B$102,2,0)</f>
        <v>#N/A</v>
      </c>
    </row>
    <row r="34" spans="2:15" ht="30" customHeight="1" x14ac:dyDescent="0.2">
      <c r="B34" s="21"/>
      <c r="C34" s="12"/>
      <c r="F34" s="16"/>
      <c r="G34" s="26"/>
      <c r="L34" s="30"/>
      <c r="M34" s="33"/>
      <c r="N34" s="24"/>
      <c r="O34" s="28" t="e">
        <f>VLOOKUP(N34,'(修正中)階級番号'!$A$2:$B$102,2,0)</f>
        <v>#N/A</v>
      </c>
    </row>
    <row r="35" spans="2:15" ht="30" customHeight="1" x14ac:dyDescent="0.2">
      <c r="B35" s="21"/>
      <c r="C35" s="12"/>
      <c r="F35" s="16"/>
      <c r="G35" s="26"/>
      <c r="L35" s="30"/>
      <c r="M35" s="33"/>
      <c r="N35" s="24"/>
      <c r="O35" s="28" t="e">
        <f>VLOOKUP(N35,'(修正中)階級番号'!$A$2:$B$102,2,0)</f>
        <v>#N/A</v>
      </c>
    </row>
    <row r="36" spans="2:15" ht="30" customHeight="1" x14ac:dyDescent="0.2">
      <c r="B36" s="21"/>
      <c r="C36" s="12"/>
      <c r="F36" s="16"/>
      <c r="G36" s="26"/>
      <c r="L36" s="30"/>
      <c r="M36" s="33"/>
      <c r="N36" s="24"/>
      <c r="O36" s="28" t="e">
        <f>VLOOKUP(N36,'(修正中)階級番号'!$A$2:$B$102,2,0)</f>
        <v>#N/A</v>
      </c>
    </row>
    <row r="37" spans="2:15" ht="30" customHeight="1" x14ac:dyDescent="0.2">
      <c r="B37" s="21"/>
      <c r="C37" s="12"/>
      <c r="F37" s="16"/>
      <c r="G37" s="26"/>
      <c r="L37" s="30"/>
      <c r="M37" s="33"/>
      <c r="N37" s="24"/>
      <c r="O37" s="28" t="e">
        <f>VLOOKUP(N37,'(修正中)階級番号'!$A$2:$B$102,2,0)</f>
        <v>#N/A</v>
      </c>
    </row>
    <row r="38" spans="2:15" ht="30" customHeight="1" x14ac:dyDescent="0.2">
      <c r="B38" s="21"/>
      <c r="C38" s="12"/>
      <c r="F38" s="16"/>
      <c r="G38" s="26"/>
      <c r="L38" s="30"/>
      <c r="M38" s="33"/>
      <c r="N38" s="24"/>
      <c r="O38" s="28" t="e">
        <f>VLOOKUP(N38,'(修正中)階級番号'!$A$2:$B$102,2,0)</f>
        <v>#N/A</v>
      </c>
    </row>
    <row r="39" spans="2:15" ht="30" customHeight="1" x14ac:dyDescent="0.2">
      <c r="B39" s="21"/>
      <c r="C39" s="12"/>
      <c r="F39" s="16"/>
      <c r="G39" s="26"/>
      <c r="L39" s="30"/>
      <c r="M39" s="33"/>
      <c r="N39" s="24"/>
      <c r="O39" s="28" t="e">
        <f>VLOOKUP(N39,'(修正中)階級番号'!$A$2:$B$102,2,0)</f>
        <v>#N/A</v>
      </c>
    </row>
    <row r="40" spans="2:15" ht="30" customHeight="1" x14ac:dyDescent="0.2">
      <c r="B40" s="21"/>
      <c r="C40" s="12"/>
      <c r="F40" s="16"/>
      <c r="G40" s="26"/>
      <c r="L40" s="30"/>
      <c r="M40" s="33"/>
      <c r="N40" s="24"/>
      <c r="O40" s="28" t="e">
        <f>VLOOKUP(N40,'(修正中)階級番号'!$A$2:$B$102,2,0)</f>
        <v>#N/A</v>
      </c>
    </row>
    <row r="41" spans="2:15" ht="30" customHeight="1" x14ac:dyDescent="0.2">
      <c r="B41" s="21"/>
      <c r="C41" s="12"/>
      <c r="F41" s="16"/>
      <c r="G41" s="26"/>
      <c r="L41" s="30"/>
      <c r="M41" s="33"/>
      <c r="N41" s="24"/>
      <c r="O41" s="28" t="e">
        <f>VLOOKUP(N41,'(修正中)階級番号'!$A$2:$B$102,2,0)</f>
        <v>#N/A</v>
      </c>
    </row>
    <row r="42" spans="2:15" ht="30" customHeight="1" x14ac:dyDescent="0.2">
      <c r="B42" s="21"/>
      <c r="C42" s="12"/>
      <c r="F42" s="16"/>
      <c r="G42" s="26"/>
      <c r="L42" s="30"/>
      <c r="M42" s="33"/>
      <c r="N42" s="24"/>
      <c r="O42" s="28" t="e">
        <f>VLOOKUP(N42,'(修正中)階級番号'!$A$2:$B$102,2,0)</f>
        <v>#N/A</v>
      </c>
    </row>
    <row r="43" spans="2:15" ht="30" customHeight="1" x14ac:dyDescent="0.2">
      <c r="B43" s="21"/>
      <c r="C43" s="12"/>
      <c r="F43" s="16"/>
      <c r="G43" s="26"/>
      <c r="L43" s="30"/>
      <c r="M43" s="33"/>
      <c r="N43" s="24"/>
      <c r="O43" s="28" t="e">
        <f>VLOOKUP(N43,'(修正中)階級番号'!$A$2:$B$102,2,0)</f>
        <v>#N/A</v>
      </c>
    </row>
    <row r="44" spans="2:15" ht="30" customHeight="1" x14ac:dyDescent="0.2">
      <c r="B44" s="21"/>
      <c r="C44" s="12"/>
      <c r="F44" s="16"/>
      <c r="G44" s="26"/>
      <c r="L44" s="30"/>
      <c r="M44" s="33"/>
      <c r="N44" s="24"/>
      <c r="O44" s="28" t="e">
        <f>VLOOKUP(N44,'(修正中)階級番号'!$A$2:$B$102,2,0)</f>
        <v>#N/A</v>
      </c>
    </row>
    <row r="45" spans="2:15" ht="30" customHeight="1" x14ac:dyDescent="0.2">
      <c r="B45" s="21"/>
      <c r="C45" s="12"/>
      <c r="F45" s="16"/>
      <c r="G45" s="26"/>
      <c r="L45" s="30"/>
      <c r="M45" s="33"/>
      <c r="N45" s="24"/>
      <c r="O45" s="28" t="e">
        <f>VLOOKUP(N45,'(修正中)階級番号'!$A$2:$B$102,2,0)</f>
        <v>#N/A</v>
      </c>
    </row>
    <row r="46" spans="2:15" ht="30" customHeight="1" x14ac:dyDescent="0.2">
      <c r="B46" s="21"/>
      <c r="C46" s="12"/>
      <c r="F46" s="16"/>
      <c r="G46" s="26"/>
      <c r="L46" s="30"/>
      <c r="M46" s="33"/>
      <c r="N46" s="24"/>
      <c r="O46" s="28" t="e">
        <f>VLOOKUP(N46,'(修正中)階級番号'!$A$2:$B$102,2,0)</f>
        <v>#N/A</v>
      </c>
    </row>
    <row r="47" spans="2:15" ht="30" customHeight="1" x14ac:dyDescent="0.2">
      <c r="B47" s="21"/>
      <c r="C47" s="12"/>
      <c r="F47" s="16"/>
      <c r="G47" s="26"/>
      <c r="L47" s="30"/>
      <c r="M47" s="33"/>
      <c r="N47" s="24"/>
      <c r="O47" s="28" t="e">
        <f>VLOOKUP(N47,'(修正中)階級番号'!$A$2:$B$102,2,0)</f>
        <v>#N/A</v>
      </c>
    </row>
    <row r="48" spans="2:15" ht="30" customHeight="1" x14ac:dyDescent="0.2">
      <c r="B48" s="21"/>
      <c r="C48" s="12"/>
      <c r="F48" s="16"/>
      <c r="G48" s="26"/>
      <c r="L48" s="30"/>
      <c r="M48" s="33"/>
      <c r="N48" s="24"/>
      <c r="O48" s="28" t="e">
        <f>VLOOKUP(N48,'(修正中)階級番号'!$A$2:$B$102,2,0)</f>
        <v>#N/A</v>
      </c>
    </row>
    <row r="49" spans="2:15" ht="30" customHeight="1" x14ac:dyDescent="0.2">
      <c r="B49" s="21"/>
      <c r="C49" s="12"/>
      <c r="F49" s="16"/>
      <c r="G49" s="26"/>
      <c r="L49" s="30"/>
      <c r="M49" s="33"/>
      <c r="N49" s="24"/>
      <c r="O49" s="28" t="e">
        <f>VLOOKUP(N49,'(修正中)階級番号'!$A$2:$B$102,2,0)</f>
        <v>#N/A</v>
      </c>
    </row>
    <row r="50" spans="2:15" ht="30" customHeight="1" x14ac:dyDescent="0.2">
      <c r="B50" s="21"/>
      <c r="C50" s="12"/>
      <c r="F50" s="16"/>
      <c r="G50" s="26"/>
      <c r="L50" s="30"/>
      <c r="M50" s="33"/>
      <c r="N50" s="24"/>
      <c r="O50" s="28" t="e">
        <f>VLOOKUP(N50,'(修正中)階級番号'!$A$2:$B$102,2,0)</f>
        <v>#N/A</v>
      </c>
    </row>
    <row r="51" spans="2:15" ht="30" customHeight="1" x14ac:dyDescent="0.2">
      <c r="B51" s="21"/>
      <c r="C51" s="12"/>
      <c r="F51" s="16"/>
      <c r="G51" s="26"/>
      <c r="L51" s="30"/>
      <c r="M51" s="33"/>
      <c r="N51" s="24"/>
      <c r="O51" s="28" t="e">
        <f>VLOOKUP(N51,'(修正中)階級番号'!$A$2:$B$102,2,0)</f>
        <v>#N/A</v>
      </c>
    </row>
    <row r="52" spans="2:15" x14ac:dyDescent="0.2">
      <c r="K52" s="1" t="s">
        <v>52</v>
      </c>
      <c r="L52" s="31" t="s">
        <v>52</v>
      </c>
      <c r="M52" s="34" t="s">
        <v>52</v>
      </c>
      <c r="N52" s="1" t="s">
        <v>52</v>
      </c>
      <c r="O52" s="9" t="s">
        <v>52</v>
      </c>
    </row>
  </sheetData>
  <sheetProtection algorithmName="SHA-512" hashValue="yHjCizy5ZqBZWT9U9+L7dRSPLwxL+FOW0ogej4RCbUCaEw6ZuG0YuqZ/ngtAnuvLbMeBw6slBP7wGzcz8UGjDQ==" saltValue="0oc2Ii94y8QWhAXgVlTgig==" spinCount="100000" sheet="1" objects="1" scenarios="1"/>
  <mergeCells count="1">
    <mergeCell ref="E1:F1"/>
  </mergeCells>
  <phoneticPr fontId="2"/>
  <dataValidations count="1">
    <dataValidation type="list" allowBlank="1" showInputMessage="1" showErrorMessage="1" sqref="F3:F51" xr:uid="{00000000-0002-0000-0000-000000000000}">
      <formula1>"男,女"</formula1>
    </dataValidation>
  </dataValidations>
  <pageMargins left="0.15748031496062992" right="0" top="0.98425196850393704" bottom="0.98425196850393704" header="0.51181102362204722" footer="0.51181102362204722"/>
  <pageSetup paperSize="9" scale="55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2"/>
  <sheetViews>
    <sheetView topLeftCell="A48" workbookViewId="0">
      <selection activeCell="C68" sqref="C68"/>
    </sheetView>
  </sheetViews>
  <sheetFormatPr defaultColWidth="9" defaultRowHeight="13" x14ac:dyDescent="0.2"/>
  <cols>
    <col min="1" max="1" width="7.1796875" style="11" customWidth="1"/>
    <col min="2" max="2" width="49.90625" style="10" customWidth="1"/>
    <col min="3" max="3" width="9" style="10"/>
    <col min="4" max="4" width="22.6328125" style="10" customWidth="1"/>
    <col min="5" max="16384" width="9" style="10"/>
  </cols>
  <sheetData>
    <row r="1" spans="1:6" x14ac:dyDescent="0.2">
      <c r="A1" s="18" t="s">
        <v>34</v>
      </c>
      <c r="B1" s="11" t="s">
        <v>35</v>
      </c>
      <c r="C1" s="1" t="s">
        <v>1</v>
      </c>
      <c r="E1"/>
      <c r="F1"/>
    </row>
    <row r="2" spans="1:6" x14ac:dyDescent="0.2">
      <c r="A2" s="73">
        <v>1</v>
      </c>
      <c r="B2" s="74" t="s">
        <v>13</v>
      </c>
      <c r="C2" s="10">
        <f>COUNTIF(出場選手_入力用!$P:$P,$A2:$A67)</f>
        <v>0</v>
      </c>
      <c r="E2"/>
      <c r="F2"/>
    </row>
    <row r="3" spans="1:6" x14ac:dyDescent="0.2">
      <c r="A3" s="73">
        <v>2</v>
      </c>
      <c r="B3" s="74" t="s">
        <v>122</v>
      </c>
      <c r="C3" s="10">
        <f>COUNTIF(出場選手_入力用!$P:$P,$A3:$A68)</f>
        <v>0</v>
      </c>
      <c r="E3"/>
      <c r="F3"/>
    </row>
    <row r="4" spans="1:6" x14ac:dyDescent="0.2">
      <c r="A4" s="73">
        <v>3</v>
      </c>
      <c r="B4" s="74" t="s">
        <v>38</v>
      </c>
      <c r="C4" s="10">
        <f>COUNTIF(出場選手_入力用!$P:$P,$A4:$A69)</f>
        <v>0</v>
      </c>
      <c r="E4"/>
      <c r="F4"/>
    </row>
    <row r="5" spans="1:6" x14ac:dyDescent="0.2">
      <c r="A5" s="73">
        <v>4</v>
      </c>
      <c r="B5" s="74" t="s">
        <v>123</v>
      </c>
      <c r="C5" s="10">
        <f>COUNTIF(出場選手_入力用!$P:$P,$A5:$A70)</f>
        <v>0</v>
      </c>
      <c r="E5"/>
      <c r="F5"/>
    </row>
    <row r="6" spans="1:6" x14ac:dyDescent="0.2">
      <c r="A6" s="73">
        <v>5</v>
      </c>
      <c r="B6" s="74" t="s">
        <v>124</v>
      </c>
      <c r="C6" s="10">
        <f>COUNTIF(出場選手_入力用!$P:$P,$A6:$A71)</f>
        <v>0</v>
      </c>
      <c r="E6"/>
      <c r="F6"/>
    </row>
    <row r="7" spans="1:6" x14ac:dyDescent="0.2">
      <c r="A7" s="73">
        <v>6</v>
      </c>
      <c r="B7" s="74" t="s">
        <v>39</v>
      </c>
      <c r="C7" s="10">
        <f>COUNTIF(出場選手_入力用!$P:$P,$A7:$A71)</f>
        <v>0</v>
      </c>
      <c r="E7"/>
      <c r="F7"/>
    </row>
    <row r="8" spans="1:6" x14ac:dyDescent="0.2">
      <c r="A8" s="73">
        <v>7</v>
      </c>
      <c r="B8" s="74" t="s">
        <v>42</v>
      </c>
      <c r="C8" s="10">
        <f>COUNTIF(出場選手_入力用!$P:$P,$A8:$A72)</f>
        <v>0</v>
      </c>
      <c r="E8"/>
      <c r="F8"/>
    </row>
    <row r="9" spans="1:6" x14ac:dyDescent="0.2">
      <c r="A9" s="73">
        <v>8</v>
      </c>
      <c r="B9" s="74" t="s">
        <v>125</v>
      </c>
      <c r="C9" s="10">
        <f>COUNTIF(出場選手_入力用!$P:$P,$A9:$A73)</f>
        <v>0</v>
      </c>
      <c r="E9"/>
      <c r="F9"/>
    </row>
    <row r="10" spans="1:6" x14ac:dyDescent="0.2">
      <c r="A10" s="73">
        <v>9</v>
      </c>
      <c r="B10" s="74" t="s">
        <v>126</v>
      </c>
      <c r="C10" s="10">
        <f>COUNTIF(出場選手_入力用!$P:$P,$A10:$A74)</f>
        <v>0</v>
      </c>
      <c r="E10"/>
      <c r="F10"/>
    </row>
    <row r="11" spans="1:6" x14ac:dyDescent="0.2">
      <c r="A11" s="73">
        <v>10</v>
      </c>
      <c r="B11" s="74" t="s">
        <v>40</v>
      </c>
      <c r="C11" s="10">
        <f>COUNTIF(出場選手_入力用!$P:$P,$A11:$A74)</f>
        <v>1</v>
      </c>
      <c r="E11"/>
      <c r="F11"/>
    </row>
    <row r="12" spans="1:6" x14ac:dyDescent="0.2">
      <c r="A12" s="73">
        <v>11</v>
      </c>
      <c r="B12" s="74" t="s">
        <v>43</v>
      </c>
      <c r="C12" s="10">
        <f>COUNTIF(出場選手_入力用!$P:$P,$A12:$A75)</f>
        <v>0</v>
      </c>
      <c r="D12"/>
      <c r="E12"/>
      <c r="F12"/>
    </row>
    <row r="13" spans="1:6" x14ac:dyDescent="0.2">
      <c r="A13" s="73">
        <v>12</v>
      </c>
      <c r="B13" s="74" t="s">
        <v>127</v>
      </c>
      <c r="C13" s="10">
        <f>COUNTIF(出場選手_入力用!$P:$P,$A13:$A76)</f>
        <v>0</v>
      </c>
      <c r="E13"/>
      <c r="F13"/>
    </row>
    <row r="14" spans="1:6" x14ac:dyDescent="0.2">
      <c r="A14" s="73">
        <v>13</v>
      </c>
      <c r="B14" s="74" t="s">
        <v>128</v>
      </c>
      <c r="C14" s="10">
        <f>COUNTIF(出場選手_入力用!$P:$P,$A14:$A77)</f>
        <v>0</v>
      </c>
      <c r="E14"/>
      <c r="F14"/>
    </row>
    <row r="15" spans="1:6" x14ac:dyDescent="0.2">
      <c r="A15" s="73">
        <v>14</v>
      </c>
      <c r="B15" s="74" t="s">
        <v>41</v>
      </c>
      <c r="C15" s="10">
        <f>COUNTIF(出場選手_入力用!$P:$P,$A15:$A77)</f>
        <v>0</v>
      </c>
      <c r="E15"/>
      <c r="F15"/>
    </row>
    <row r="16" spans="1:6" x14ac:dyDescent="0.2">
      <c r="A16" s="73">
        <v>15</v>
      </c>
      <c r="B16" s="74" t="s">
        <v>44</v>
      </c>
      <c r="C16" s="10">
        <f>COUNTIF(出場選手_入力用!$P:$P,$A16:$A78)</f>
        <v>0</v>
      </c>
      <c r="E16"/>
      <c r="F16"/>
    </row>
    <row r="17" spans="1:6" x14ac:dyDescent="0.2">
      <c r="A17" s="73">
        <v>16</v>
      </c>
      <c r="B17" s="74" t="s">
        <v>90</v>
      </c>
      <c r="C17" s="10">
        <f>COUNTIF(出場選手_入力用!$P:$P,$A17:$A79)</f>
        <v>0</v>
      </c>
      <c r="D17"/>
      <c r="E17"/>
      <c r="F17"/>
    </row>
    <row r="18" spans="1:6" x14ac:dyDescent="0.2">
      <c r="A18" s="73">
        <v>17</v>
      </c>
      <c r="B18" s="74" t="s">
        <v>91</v>
      </c>
      <c r="C18" s="10">
        <f>COUNTIF(出場選手_入力用!$P:$P,$A18:$A80)</f>
        <v>0</v>
      </c>
      <c r="E18"/>
      <c r="F18"/>
    </row>
    <row r="19" spans="1:6" x14ac:dyDescent="0.2">
      <c r="A19" s="73">
        <v>18</v>
      </c>
      <c r="B19" s="74" t="s">
        <v>45</v>
      </c>
      <c r="C19" s="10">
        <f>COUNTIF(出場選手_入力用!$P:$P,$A19:$A81)</f>
        <v>0</v>
      </c>
      <c r="E19"/>
      <c r="F19"/>
    </row>
    <row r="20" spans="1:6" x14ac:dyDescent="0.2">
      <c r="A20" s="73">
        <v>19</v>
      </c>
      <c r="B20" s="74" t="s">
        <v>92</v>
      </c>
      <c r="C20" s="10">
        <f>COUNTIF(出場選手_入力用!$P:$P,$A20:$A82)</f>
        <v>0</v>
      </c>
      <c r="E20"/>
      <c r="F20"/>
    </row>
    <row r="21" spans="1:6" x14ac:dyDescent="0.2">
      <c r="A21" s="73">
        <v>20</v>
      </c>
      <c r="B21" s="74" t="s">
        <v>93</v>
      </c>
      <c r="C21" s="10">
        <f>COUNTIF(出場選手_入力用!$P:$P,$A21:$A83)</f>
        <v>0</v>
      </c>
      <c r="D21"/>
      <c r="E21"/>
      <c r="F21"/>
    </row>
    <row r="22" spans="1:6" x14ac:dyDescent="0.2">
      <c r="A22" s="73">
        <v>21</v>
      </c>
      <c r="B22" s="74" t="s">
        <v>94</v>
      </c>
      <c r="C22" s="10">
        <f>COUNTIF(出場選手_入力用!$P:$P,$A22:$A84)</f>
        <v>0</v>
      </c>
      <c r="E22"/>
      <c r="F22"/>
    </row>
    <row r="23" spans="1:6" x14ac:dyDescent="0.2">
      <c r="A23" s="73">
        <v>22</v>
      </c>
      <c r="B23" s="74" t="s">
        <v>95</v>
      </c>
      <c r="C23" s="10">
        <f>COUNTIF(出場選手_入力用!$P:$P,$A23:$A85)</f>
        <v>0</v>
      </c>
      <c r="E23"/>
      <c r="F23"/>
    </row>
    <row r="24" spans="1:6" x14ac:dyDescent="0.2">
      <c r="A24" s="73">
        <v>23</v>
      </c>
      <c r="B24" s="74" t="s">
        <v>46</v>
      </c>
      <c r="C24" s="10">
        <f>COUNTIF(出場選手_入力用!$P:$P,$A24:$A86)</f>
        <v>0</v>
      </c>
      <c r="E24"/>
      <c r="F24"/>
    </row>
    <row r="25" spans="1:6" x14ac:dyDescent="0.2">
      <c r="A25" s="73">
        <v>24</v>
      </c>
      <c r="B25" s="74" t="s">
        <v>96</v>
      </c>
      <c r="C25" s="10">
        <f>COUNTIF(出場選手_入力用!$P:$P,$A25:$A87)</f>
        <v>0</v>
      </c>
      <c r="E25"/>
      <c r="F25"/>
    </row>
    <row r="26" spans="1:6" x14ac:dyDescent="0.2">
      <c r="A26" s="73">
        <v>25</v>
      </c>
      <c r="B26" s="74" t="s">
        <v>97</v>
      </c>
      <c r="C26" s="10">
        <f>COUNTIF(出場選手_入力用!$P:$P,$A26:$A88)</f>
        <v>0</v>
      </c>
      <c r="E26"/>
      <c r="F26"/>
    </row>
    <row r="27" spans="1:6" x14ac:dyDescent="0.2">
      <c r="A27" s="73">
        <v>26</v>
      </c>
      <c r="B27" s="74" t="s">
        <v>98</v>
      </c>
      <c r="C27" s="10">
        <f>COUNTIF(出場選手_入力用!$P:$P,$A27:$A89)</f>
        <v>0</v>
      </c>
      <c r="E27"/>
      <c r="F27"/>
    </row>
    <row r="28" spans="1:6" x14ac:dyDescent="0.2">
      <c r="A28" s="73">
        <v>27</v>
      </c>
      <c r="B28" s="74" t="s">
        <v>99</v>
      </c>
      <c r="C28" s="10">
        <f>COUNTIF(出場選手_入力用!$P:$P,$A28:$A90)</f>
        <v>0</v>
      </c>
      <c r="E28"/>
      <c r="F28"/>
    </row>
    <row r="29" spans="1:6" x14ac:dyDescent="0.2">
      <c r="A29" s="73">
        <v>28</v>
      </c>
      <c r="B29" s="74" t="s">
        <v>100</v>
      </c>
      <c r="C29" s="10">
        <f>COUNTIF(出場選手_入力用!$P:$P,$A29:$A91)</f>
        <v>0</v>
      </c>
      <c r="E29"/>
      <c r="F29"/>
    </row>
    <row r="30" spans="1:6" x14ac:dyDescent="0.2">
      <c r="A30" s="73">
        <v>29</v>
      </c>
      <c r="B30" s="74" t="s">
        <v>101</v>
      </c>
      <c r="C30" s="10">
        <f>COUNTIF(出場選手_入力用!$P:$P,$A30:$A92)</f>
        <v>0</v>
      </c>
      <c r="E30"/>
      <c r="F30"/>
    </row>
    <row r="31" spans="1:6" x14ac:dyDescent="0.2">
      <c r="A31" s="73">
        <v>30</v>
      </c>
      <c r="B31" s="74" t="s">
        <v>102</v>
      </c>
      <c r="C31" s="10">
        <f>COUNTIF(出場選手_入力用!$P:$P,$A31:$A91)</f>
        <v>0</v>
      </c>
      <c r="E31"/>
      <c r="F31"/>
    </row>
    <row r="32" spans="1:6" x14ac:dyDescent="0.2">
      <c r="A32" s="73">
        <v>31</v>
      </c>
      <c r="B32" s="74" t="s">
        <v>103</v>
      </c>
      <c r="C32" s="10">
        <f>COUNTIF(出場選手_入力用!$P:$P,$A32:$A92)</f>
        <v>0</v>
      </c>
      <c r="E32"/>
      <c r="F32"/>
    </row>
    <row r="33" spans="1:6" x14ac:dyDescent="0.2">
      <c r="A33" s="73">
        <v>32</v>
      </c>
      <c r="B33" s="74" t="s">
        <v>104</v>
      </c>
      <c r="C33" s="10">
        <f>COUNTIF(出場選手_入力用!$P:$P,$A33:$A93)</f>
        <v>0</v>
      </c>
      <c r="E33"/>
      <c r="F33"/>
    </row>
    <row r="34" spans="1:6" x14ac:dyDescent="0.2">
      <c r="A34" s="73">
        <v>33</v>
      </c>
      <c r="B34" s="74" t="s">
        <v>105</v>
      </c>
      <c r="C34" s="10">
        <f>COUNTIF(出場選手_入力用!$P:$P,$A34:$A93)</f>
        <v>0</v>
      </c>
      <c r="E34"/>
      <c r="F34"/>
    </row>
    <row r="35" spans="1:6" x14ac:dyDescent="0.2">
      <c r="A35" s="73">
        <v>34</v>
      </c>
      <c r="B35" s="74" t="s">
        <v>106</v>
      </c>
      <c r="C35" s="10">
        <f>COUNTIF(出場選手_入力用!$P:$P,$A35:$A94)</f>
        <v>0</v>
      </c>
      <c r="E35"/>
      <c r="F35"/>
    </row>
    <row r="36" spans="1:6" x14ac:dyDescent="0.2">
      <c r="A36" s="73">
        <v>35</v>
      </c>
      <c r="B36" s="74" t="s">
        <v>107</v>
      </c>
      <c r="C36" s="10">
        <f>COUNTIF(出場選手_入力用!$P:$P,$A36:$A94)</f>
        <v>0</v>
      </c>
      <c r="D36"/>
      <c r="E36"/>
      <c r="F36"/>
    </row>
    <row r="37" spans="1:6" x14ac:dyDescent="0.2">
      <c r="A37" s="73">
        <v>36</v>
      </c>
      <c r="B37" s="74" t="s">
        <v>108</v>
      </c>
      <c r="C37" s="10">
        <f>COUNTIF(出場選手_入力用!$P:$P,$A37:$A95)</f>
        <v>0</v>
      </c>
      <c r="D37"/>
      <c r="E37"/>
      <c r="F37"/>
    </row>
    <row r="38" spans="1:6" x14ac:dyDescent="0.2">
      <c r="A38" s="73">
        <v>37</v>
      </c>
      <c r="B38" s="74" t="s">
        <v>109</v>
      </c>
      <c r="C38" s="10">
        <f>COUNTIF(出場選手_入力用!$P:$P,$A38:$A96)</f>
        <v>0</v>
      </c>
      <c r="E38"/>
      <c r="F38"/>
    </row>
    <row r="39" spans="1:6" x14ac:dyDescent="0.2">
      <c r="A39" s="73">
        <v>38</v>
      </c>
      <c r="B39" s="74" t="s">
        <v>110</v>
      </c>
      <c r="C39" s="10">
        <f>COUNTIF(出場選手_入力用!$P:$P,$A39:$A97)</f>
        <v>0</v>
      </c>
      <c r="E39"/>
      <c r="F39"/>
    </row>
    <row r="40" spans="1:6" x14ac:dyDescent="0.2">
      <c r="A40" s="73">
        <v>39</v>
      </c>
      <c r="B40" s="74" t="s">
        <v>111</v>
      </c>
      <c r="C40" s="10">
        <f>COUNTIF(出場選手_入力用!$P:$P,$A40:$A97)</f>
        <v>0</v>
      </c>
      <c r="E40"/>
      <c r="F40"/>
    </row>
    <row r="41" spans="1:6" x14ac:dyDescent="0.2">
      <c r="A41" s="73">
        <v>40</v>
      </c>
      <c r="B41" s="74" t="s">
        <v>112</v>
      </c>
      <c r="C41" s="10">
        <f>COUNTIF(出場選手_入力用!$P:$P,$A41:$A98)</f>
        <v>0</v>
      </c>
      <c r="D41"/>
      <c r="E41"/>
      <c r="F41"/>
    </row>
    <row r="42" spans="1:6" x14ac:dyDescent="0.2">
      <c r="A42" s="73">
        <v>41</v>
      </c>
      <c r="B42" s="74" t="s">
        <v>113</v>
      </c>
      <c r="C42" s="10">
        <f>COUNTIF(出場選手_入力用!$P:$P,$A42:$A99)</f>
        <v>0</v>
      </c>
      <c r="D42"/>
      <c r="E42"/>
      <c r="F42"/>
    </row>
    <row r="43" spans="1:6" x14ac:dyDescent="0.2">
      <c r="A43" s="73" t="s">
        <v>14</v>
      </c>
      <c r="B43" s="74" t="s">
        <v>59</v>
      </c>
      <c r="C43" s="10">
        <f>COUNTIF(出場選手_入力用!$P:$P,$A43:$A104)</f>
        <v>0</v>
      </c>
      <c r="D43"/>
      <c r="E43"/>
      <c r="F43"/>
    </row>
    <row r="44" spans="1:6" x14ac:dyDescent="0.2">
      <c r="A44" s="73" t="s">
        <v>15</v>
      </c>
      <c r="B44" s="74" t="s">
        <v>129</v>
      </c>
      <c r="C44" s="10">
        <f>COUNTIF(出場選手_入力用!$P:$P,$A44:$A105)</f>
        <v>0</v>
      </c>
      <c r="D44"/>
      <c r="E44"/>
      <c r="F44"/>
    </row>
    <row r="45" spans="1:6" x14ac:dyDescent="0.2">
      <c r="A45" s="73" t="s">
        <v>16</v>
      </c>
      <c r="B45" s="74" t="s">
        <v>60</v>
      </c>
      <c r="C45" s="10">
        <f>COUNTIF(出場選手_入力用!$P:$P,$A45:$A103)</f>
        <v>0</v>
      </c>
      <c r="E45"/>
      <c r="F45"/>
    </row>
    <row r="46" spans="1:6" x14ac:dyDescent="0.2">
      <c r="A46" s="73" t="s">
        <v>17</v>
      </c>
      <c r="B46" s="74" t="s">
        <v>61</v>
      </c>
      <c r="C46" s="10">
        <f>COUNTIF(出場選手_入力用!$P:$P,$A46:$A104)</f>
        <v>0</v>
      </c>
      <c r="D46"/>
      <c r="E46"/>
      <c r="F46"/>
    </row>
    <row r="47" spans="1:6" x14ac:dyDescent="0.2">
      <c r="A47" s="73" t="s">
        <v>18</v>
      </c>
      <c r="B47" s="74" t="s">
        <v>130</v>
      </c>
      <c r="C47" s="10">
        <f>COUNTIF(出場選手_入力用!$P:$P,$A47:$A105)</f>
        <v>0</v>
      </c>
      <c r="D47"/>
      <c r="E47"/>
      <c r="F47"/>
    </row>
    <row r="48" spans="1:6" x14ac:dyDescent="0.2">
      <c r="A48" s="73" t="s">
        <v>19</v>
      </c>
      <c r="B48" s="74" t="s">
        <v>114</v>
      </c>
      <c r="C48" s="10">
        <f>COUNTIF(出場選手_入力用!$P:$P,$A48:$A105)</f>
        <v>0</v>
      </c>
      <c r="D48"/>
      <c r="E48"/>
      <c r="F48"/>
    </row>
    <row r="49" spans="1:6" x14ac:dyDescent="0.2">
      <c r="A49" s="73" t="s">
        <v>20</v>
      </c>
      <c r="B49" s="74" t="s">
        <v>115</v>
      </c>
      <c r="C49" s="10">
        <f>COUNTIF(出場選手_入力用!$P:$P,$A49:$A106)</f>
        <v>0</v>
      </c>
      <c r="D49"/>
      <c r="E49"/>
      <c r="F49"/>
    </row>
    <row r="50" spans="1:6" ht="13.65" customHeight="1" x14ac:dyDescent="0.2">
      <c r="A50" s="73" t="s">
        <v>21</v>
      </c>
      <c r="B50" s="74" t="s">
        <v>62</v>
      </c>
      <c r="C50" s="10">
        <f>COUNTIF(出場選手_入力用!$P:$P,$A50:$A107)</f>
        <v>0</v>
      </c>
      <c r="E50"/>
      <c r="F50"/>
    </row>
    <row r="51" spans="1:6" x14ac:dyDescent="0.2">
      <c r="A51" s="73" t="s">
        <v>22</v>
      </c>
      <c r="B51" s="74" t="s">
        <v>117</v>
      </c>
      <c r="C51" s="10">
        <f>COUNTIF(出場選手_入力用!$P:$P,$A51:$A108)</f>
        <v>0</v>
      </c>
      <c r="D51"/>
      <c r="E51"/>
      <c r="F51"/>
    </row>
    <row r="52" spans="1:6" x14ac:dyDescent="0.2">
      <c r="A52" s="73" t="s">
        <v>23</v>
      </c>
      <c r="B52" s="74" t="s">
        <v>131</v>
      </c>
      <c r="C52" s="10">
        <f>COUNTIF(出場選手_入力用!$P:$P,$A52:$A109)</f>
        <v>0</v>
      </c>
      <c r="D52"/>
      <c r="E52"/>
      <c r="F52"/>
    </row>
    <row r="53" spans="1:6" x14ac:dyDescent="0.2">
      <c r="A53" s="73" t="s">
        <v>24</v>
      </c>
      <c r="B53" s="74" t="s">
        <v>132</v>
      </c>
      <c r="C53" s="10">
        <f>COUNTIF(出場選手_入力用!$P:$P,$A53:$A110)</f>
        <v>0</v>
      </c>
      <c r="D53"/>
      <c r="E53"/>
      <c r="F53"/>
    </row>
    <row r="54" spans="1:6" x14ac:dyDescent="0.2">
      <c r="A54" s="73" t="s">
        <v>25</v>
      </c>
      <c r="B54" s="74" t="s">
        <v>63</v>
      </c>
      <c r="C54" s="10">
        <f>COUNTIF(出場選手_入力用!$P:$P,$A54:$A111)</f>
        <v>0</v>
      </c>
      <c r="E54"/>
    </row>
    <row r="55" spans="1:6" x14ac:dyDescent="0.2">
      <c r="A55" s="73" t="s">
        <v>26</v>
      </c>
      <c r="B55" s="74" t="s">
        <v>64</v>
      </c>
      <c r="C55" s="10">
        <f>COUNTIF(出場選手_入力用!$P:$P,$A55:$A112)</f>
        <v>0</v>
      </c>
    </row>
    <row r="56" spans="1:6" x14ac:dyDescent="0.2">
      <c r="A56" s="73" t="s">
        <v>27</v>
      </c>
      <c r="B56" s="74" t="s">
        <v>65</v>
      </c>
      <c r="C56" s="10">
        <f>COUNTIF(出場選手_入力用!$P:$P,$A56:$A113)</f>
        <v>0</v>
      </c>
    </row>
    <row r="57" spans="1:6" x14ac:dyDescent="0.2">
      <c r="A57" s="73" t="s">
        <v>28</v>
      </c>
      <c r="B57" s="74" t="s">
        <v>66</v>
      </c>
      <c r="C57" s="10">
        <f>COUNTIF(出場選手_入力用!$P:$P,$A57:$A114)</f>
        <v>0</v>
      </c>
    </row>
    <row r="58" spans="1:6" x14ac:dyDescent="0.2">
      <c r="A58" s="73" t="s">
        <v>29</v>
      </c>
      <c r="B58" s="74" t="s">
        <v>67</v>
      </c>
      <c r="C58" s="10">
        <f>COUNTIF(出場選手_入力用!$P:$P,$A58:$A115)</f>
        <v>0</v>
      </c>
    </row>
    <row r="59" spans="1:6" x14ac:dyDescent="0.2">
      <c r="A59" s="73" t="s">
        <v>30</v>
      </c>
      <c r="B59" s="74" t="s">
        <v>68</v>
      </c>
      <c r="C59" s="10">
        <f>COUNTIF(出場選手_入力用!$P:$P,$A59:$A116)</f>
        <v>0</v>
      </c>
    </row>
    <row r="60" spans="1:6" x14ac:dyDescent="0.2">
      <c r="A60" s="73" t="s">
        <v>31</v>
      </c>
      <c r="B60" s="74" t="s">
        <v>69</v>
      </c>
      <c r="C60" s="10">
        <f>COUNTIF(出場選手_入力用!$P:$P,$A60:$A117)</f>
        <v>0</v>
      </c>
    </row>
    <row r="61" spans="1:6" x14ac:dyDescent="0.2">
      <c r="A61" s="73" t="s">
        <v>71</v>
      </c>
      <c r="B61" s="74" t="s">
        <v>70</v>
      </c>
      <c r="C61" s="10">
        <f>COUNTIF(出場選手_入力用!$P:$P,$A61:$A118)</f>
        <v>0</v>
      </c>
    </row>
    <row r="62" spans="1:6" x14ac:dyDescent="0.2">
      <c r="A62" s="73" t="s">
        <v>72</v>
      </c>
      <c r="B62" s="74" t="s">
        <v>47</v>
      </c>
      <c r="C62" s="10">
        <f>COUNTIF(出場選手_入力用!$P:$P,$A62:$A115)</f>
        <v>0</v>
      </c>
    </row>
    <row r="63" spans="1:6" x14ac:dyDescent="0.2">
      <c r="A63" s="73" t="s">
        <v>73</v>
      </c>
      <c r="B63" s="74" t="s">
        <v>116</v>
      </c>
      <c r="C63" s="10">
        <f>COUNTIF(出場選手_入力用!$P:$P,$A63:$A116)</f>
        <v>0</v>
      </c>
    </row>
    <row r="64" spans="1:6" x14ac:dyDescent="0.2">
      <c r="A64" s="73" t="s">
        <v>74</v>
      </c>
      <c r="B64" s="74" t="s">
        <v>49</v>
      </c>
      <c r="C64" s="10">
        <f>COUNTIF(出場選手_入力用!$P:$P,$A64:$A117)</f>
        <v>0</v>
      </c>
    </row>
    <row r="65" spans="1:3" x14ac:dyDescent="0.2">
      <c r="A65" s="73" t="s">
        <v>75</v>
      </c>
      <c r="B65" s="74" t="s">
        <v>48</v>
      </c>
      <c r="C65" s="10">
        <f>COUNTIF(出場選手_入力用!$P:$P,$A65:$A118)</f>
        <v>0</v>
      </c>
    </row>
    <row r="66" spans="1:3" x14ac:dyDescent="0.2">
      <c r="A66" s="73" t="s">
        <v>76</v>
      </c>
      <c r="B66" s="74" t="s">
        <v>133</v>
      </c>
      <c r="C66" s="10">
        <f>COUNTIF(出場選手_入力用!$P:$P,$A66:$A119)</f>
        <v>0</v>
      </c>
    </row>
    <row r="67" spans="1:3" x14ac:dyDescent="0.2">
      <c r="A67" s="73" t="s">
        <v>134</v>
      </c>
      <c r="B67" s="74" t="s">
        <v>136</v>
      </c>
      <c r="C67" s="10">
        <f>COUNTIF(出場選手_入力用!$P:$P,$A67:$A120)</f>
        <v>0</v>
      </c>
    </row>
    <row r="68" spans="1:3" x14ac:dyDescent="0.2">
      <c r="A68" s="2" t="s">
        <v>135</v>
      </c>
      <c r="B68" s="74" t="s">
        <v>137</v>
      </c>
      <c r="C68" s="10">
        <f>COUNTIF(出場選手_入力用!$P:$P,$A68:$A121)</f>
        <v>0</v>
      </c>
    </row>
    <row r="69" spans="1:3" x14ac:dyDescent="0.2">
      <c r="A69" s="2"/>
      <c r="B69" s="6"/>
    </row>
    <row r="70" spans="1:3" x14ac:dyDescent="0.2">
      <c r="A70" s="2"/>
      <c r="B70" s="6"/>
    </row>
    <row r="71" spans="1:3" x14ac:dyDescent="0.2">
      <c r="A71" s="2"/>
      <c r="B71" s="6"/>
    </row>
    <row r="72" spans="1:3" x14ac:dyDescent="0.2">
      <c r="A72" s="5"/>
      <c r="B72" s="4"/>
    </row>
    <row r="73" spans="1:3" x14ac:dyDescent="0.2">
      <c r="A73" s="5"/>
      <c r="B73" s="4"/>
    </row>
    <row r="74" spans="1:3" x14ac:dyDescent="0.2">
      <c r="A74" s="5"/>
      <c r="B74" s="4"/>
    </row>
    <row r="75" spans="1:3" x14ac:dyDescent="0.2">
      <c r="A75" s="5"/>
      <c r="B75" s="4"/>
    </row>
    <row r="76" spans="1:3" x14ac:dyDescent="0.2">
      <c r="A76" s="3"/>
      <c r="B76" s="8"/>
    </row>
    <row r="77" spans="1:3" x14ac:dyDescent="0.2">
      <c r="A77" s="3"/>
      <c r="B77" s="8"/>
    </row>
    <row r="78" spans="1:3" x14ac:dyDescent="0.2">
      <c r="A78" s="3"/>
      <c r="B78" s="8"/>
    </row>
    <row r="79" spans="1:3" x14ac:dyDescent="0.2">
      <c r="A79" s="3"/>
      <c r="B79" s="8"/>
    </row>
    <row r="80" spans="1:3" x14ac:dyDescent="0.2">
      <c r="A80" s="7"/>
      <c r="B80" s="8"/>
    </row>
    <row r="81" spans="1:2" x14ac:dyDescent="0.2">
      <c r="A81" s="7"/>
      <c r="B81" s="8"/>
    </row>
    <row r="82" spans="1:2" x14ac:dyDescent="0.2">
      <c r="A82" s="7"/>
      <c r="B82" s="8"/>
    </row>
    <row r="83" spans="1:2" x14ac:dyDescent="0.2">
      <c r="A83" s="7"/>
      <c r="B83" s="8"/>
    </row>
    <row r="84" spans="1:2" x14ac:dyDescent="0.2">
      <c r="A84" s="7"/>
      <c r="B84" s="8"/>
    </row>
    <row r="85" spans="1:2" x14ac:dyDescent="0.2">
      <c r="A85" s="7"/>
    </row>
    <row r="86" spans="1:2" x14ac:dyDescent="0.2">
      <c r="A86" s="7"/>
    </row>
    <row r="87" spans="1:2" x14ac:dyDescent="0.2">
      <c r="A87" s="7"/>
    </row>
    <row r="88" spans="1:2" x14ac:dyDescent="0.2">
      <c r="A88" s="7"/>
    </row>
    <row r="89" spans="1:2" x14ac:dyDescent="0.2">
      <c r="A89" s="7"/>
    </row>
    <row r="90" spans="1:2" x14ac:dyDescent="0.2">
      <c r="A90" s="7"/>
    </row>
    <row r="91" spans="1:2" x14ac:dyDescent="0.2">
      <c r="A91" s="7"/>
    </row>
    <row r="92" spans="1:2" x14ac:dyDescent="0.2">
      <c r="A92" s="7"/>
    </row>
    <row r="93" spans="1:2" x14ac:dyDescent="0.2">
      <c r="A93" s="7"/>
    </row>
    <row r="94" spans="1:2" x14ac:dyDescent="0.2">
      <c r="A94" s="7"/>
    </row>
    <row r="95" spans="1:2" x14ac:dyDescent="0.2">
      <c r="A95" s="7"/>
    </row>
    <row r="96" spans="1:2" x14ac:dyDescent="0.2">
      <c r="A96" s="7"/>
    </row>
    <row r="97" spans="1:2" x14ac:dyDescent="0.2">
      <c r="A97" s="7"/>
    </row>
    <row r="98" spans="1:2" x14ac:dyDescent="0.2">
      <c r="A98" s="7"/>
    </row>
    <row r="99" spans="1:2" x14ac:dyDescent="0.2">
      <c r="A99" s="7"/>
    </row>
    <row r="100" spans="1:2" x14ac:dyDescent="0.2">
      <c r="A100" s="7"/>
    </row>
    <row r="101" spans="1:2" x14ac:dyDescent="0.2">
      <c r="A101" s="7"/>
    </row>
    <row r="102" spans="1:2" x14ac:dyDescent="0.2">
      <c r="A102" s="7"/>
    </row>
    <row r="108" spans="1:2" x14ac:dyDescent="0.2">
      <c r="B108" s="10" t="s">
        <v>2</v>
      </c>
    </row>
    <row r="112" spans="1:2" x14ac:dyDescent="0.2">
      <c r="A112" s="11">
        <v>99</v>
      </c>
    </row>
  </sheetData>
  <phoneticPr fontId="2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72614-89C2-4D29-960E-B9D2B94E697A}">
  <sheetPr>
    <tabColor rgb="FFFF0000"/>
  </sheetPr>
  <dimension ref="A1:S52"/>
  <sheetViews>
    <sheetView tabSelected="1" zoomScaleNormal="100" workbookViewId="0">
      <selection activeCell="A4" sqref="A4"/>
    </sheetView>
  </sheetViews>
  <sheetFormatPr defaultRowHeight="16.5" x14ac:dyDescent="0.2"/>
  <cols>
    <col min="1" max="1" width="36.36328125" style="1" bestFit="1" customWidth="1"/>
    <col min="2" max="2" width="15.6328125" customWidth="1"/>
    <col min="3" max="3" width="15.6328125" style="1" customWidth="1"/>
    <col min="4" max="4" width="14.1796875" bestFit="1" customWidth="1"/>
    <col min="5" max="5" width="10.453125" style="22" bestFit="1" customWidth="1"/>
    <col min="6" max="6" width="6.1796875" style="1" bestFit="1" customWidth="1"/>
    <col min="7" max="7" width="38.81640625" style="1" customWidth="1"/>
    <col min="8" max="8" width="15.08984375" style="1" bestFit="1" customWidth="1"/>
    <col min="9" max="9" width="6.81640625" style="1" customWidth="1"/>
    <col min="10" max="10" width="8.81640625" style="1" hidden="1" customWidth="1"/>
    <col min="11" max="11" width="8.81640625" style="1" customWidth="1"/>
    <col min="12" max="12" width="6.81640625" style="1" hidden="1" customWidth="1"/>
    <col min="13" max="13" width="6.81640625" style="1" customWidth="1"/>
    <col min="14" max="14" width="8.36328125" style="25" bestFit="1" customWidth="1"/>
    <col min="15" max="15" width="6.08984375" style="25" customWidth="1"/>
    <col min="16" max="16" width="9.81640625" style="1" customWidth="1"/>
    <col min="17" max="17" width="28.1796875" style="9" hidden="1" customWidth="1"/>
    <col min="18" max="18" width="28.1796875" style="60" customWidth="1"/>
    <col min="19" max="19" width="40.81640625" style="9" bestFit="1" customWidth="1"/>
  </cols>
  <sheetData>
    <row r="1" spans="1:19" ht="30" customHeight="1" thickBot="1" x14ac:dyDescent="0.25">
      <c r="A1" s="25" t="s">
        <v>77</v>
      </c>
      <c r="E1" s="101" t="s">
        <v>119</v>
      </c>
      <c r="F1" s="101"/>
      <c r="G1" s="37">
        <v>45384</v>
      </c>
      <c r="J1" s="35"/>
      <c r="K1" s="35"/>
      <c r="O1" s="102" t="s">
        <v>120</v>
      </c>
      <c r="P1" s="102"/>
      <c r="Q1" s="36"/>
      <c r="R1" s="57">
        <v>45619</v>
      </c>
    </row>
    <row r="2" spans="1:19" s="1" customFormat="1" ht="30" customHeight="1" x14ac:dyDescent="0.2">
      <c r="A2" s="70" t="s">
        <v>84</v>
      </c>
      <c r="B2" s="52" t="s">
        <v>11</v>
      </c>
      <c r="C2" s="51" t="s">
        <v>36</v>
      </c>
      <c r="D2" s="52" t="s">
        <v>80</v>
      </c>
      <c r="E2" s="56" t="s">
        <v>5</v>
      </c>
      <c r="F2" s="54" t="s">
        <v>6</v>
      </c>
      <c r="G2" s="53" t="s">
        <v>37</v>
      </c>
      <c r="H2" s="54" t="s">
        <v>9</v>
      </c>
      <c r="I2" s="54" t="s">
        <v>0</v>
      </c>
      <c r="J2" s="67" t="s">
        <v>54</v>
      </c>
      <c r="K2" s="54" t="s">
        <v>55</v>
      </c>
      <c r="L2" s="67" t="s">
        <v>56</v>
      </c>
      <c r="M2" s="55" t="s">
        <v>89</v>
      </c>
      <c r="N2" s="53" t="s">
        <v>3</v>
      </c>
      <c r="O2" s="53" t="s">
        <v>4</v>
      </c>
      <c r="P2" s="55" t="s">
        <v>58</v>
      </c>
      <c r="Q2" s="54" t="s">
        <v>53</v>
      </c>
      <c r="R2" s="58" t="s">
        <v>53</v>
      </c>
      <c r="S2" s="68" t="s">
        <v>78</v>
      </c>
    </row>
    <row r="3" spans="1:19" ht="30" customHeight="1" thickBot="1" x14ac:dyDescent="0.25">
      <c r="A3" s="89" t="s">
        <v>82</v>
      </c>
      <c r="B3" s="90" t="s">
        <v>83</v>
      </c>
      <c r="C3" s="91" t="s">
        <v>12</v>
      </c>
      <c r="D3" s="89" t="s">
        <v>81</v>
      </c>
      <c r="E3" s="92">
        <v>42192</v>
      </c>
      <c r="F3" s="93" t="s">
        <v>7</v>
      </c>
      <c r="G3" s="90" t="s">
        <v>32</v>
      </c>
      <c r="H3" s="93" t="s">
        <v>33</v>
      </c>
      <c r="I3" s="93">
        <v>6</v>
      </c>
      <c r="J3" s="94" t="str">
        <f>IF(E3="","",CHOOSE(DATEDIF(E3,DATE(YEAR($G$1)-(MONTH($G$1)&lt;=3)*1,4,1),"Y")-2,"年少","年中","年長","小１","小2","小3","小4","小5","小6","中1","中2","中3","高1","高2","高3"))</f>
        <v>小3</v>
      </c>
      <c r="K3" s="93" t="str">
        <f>IFERROR(J3,"")</f>
        <v>小3</v>
      </c>
      <c r="L3" s="93">
        <f>IF(E3="","",DATEDIF(E3,$R$1,"y"))</f>
        <v>9</v>
      </c>
      <c r="M3" s="93">
        <f>IF(E3="","",L3)</f>
        <v>9</v>
      </c>
      <c r="N3" s="95">
        <v>110</v>
      </c>
      <c r="O3" s="96">
        <v>15</v>
      </c>
      <c r="P3" s="97">
        <v>10</v>
      </c>
      <c r="Q3" s="98" t="str">
        <f>VLOOKUP(P3,'(修正中)階級番号'!$A$2:$B$102,2,0)</f>
        <v>小学３年初級(橙帯まで・男女混合)</v>
      </c>
      <c r="R3" s="99" t="str">
        <f>IF(P3="","",Q3)</f>
        <v>小学３年初級(橙帯まで・男女混合)</v>
      </c>
      <c r="S3" s="100" t="s">
        <v>118</v>
      </c>
    </row>
    <row r="4" spans="1:19" ht="30" customHeight="1" thickTop="1" x14ac:dyDescent="0.2">
      <c r="A4" s="75"/>
      <c r="B4" s="76"/>
      <c r="C4" s="77"/>
      <c r="D4" s="75"/>
      <c r="E4" s="78"/>
      <c r="F4" s="79"/>
      <c r="G4" s="80"/>
      <c r="H4" s="79"/>
      <c r="I4" s="79"/>
      <c r="J4" s="81" t="str">
        <f t="shared" ref="J4:J52" si="0">IF(E4="","",CHOOSE(DATEDIF(E4,DATE(YEAR($G$1)-(MONTH($G$1)&lt;=3)*1,4,1),"Y")-2,"年少","年中","年長","小１","小2","小3","小4","小5","小6","中1","中2","中3","高1","高2","高3"))</f>
        <v/>
      </c>
      <c r="K4" s="79" t="str">
        <f t="shared" ref="K4:K51" si="1">IFERROR(J4,"")</f>
        <v/>
      </c>
      <c r="L4" s="82" t="str">
        <f t="shared" ref="L4:L51" si="2">IF(E4="","",DATEDIF(E4,$R$1,"y"))</f>
        <v/>
      </c>
      <c r="M4" s="79" t="str">
        <f>IF(E4="","",L4)</f>
        <v/>
      </c>
      <c r="N4" s="83"/>
      <c r="O4" s="84"/>
      <c r="P4" s="85"/>
      <c r="Q4" s="86" t="e">
        <f>VLOOKUP(P4,'(修正中)階級番号'!$A$2:$B$102,2,0)</f>
        <v>#N/A</v>
      </c>
      <c r="R4" s="87" t="str">
        <f t="shared" ref="R4:R51" si="3">IF(P4="","",Q4)</f>
        <v/>
      </c>
      <c r="S4" s="88"/>
    </row>
    <row r="5" spans="1:19" ht="30" customHeight="1" x14ac:dyDescent="0.2">
      <c r="A5" s="39"/>
      <c r="B5" s="40"/>
      <c r="C5" s="41"/>
      <c r="D5" s="39"/>
      <c r="E5" s="42"/>
      <c r="F5" s="44"/>
      <c r="G5" s="43"/>
      <c r="H5" s="44"/>
      <c r="I5" s="44"/>
      <c r="J5" s="72" t="str">
        <f t="shared" si="0"/>
        <v/>
      </c>
      <c r="K5" s="38" t="str">
        <f t="shared" si="1"/>
        <v/>
      </c>
      <c r="L5" s="38" t="str">
        <f t="shared" si="2"/>
        <v/>
      </c>
      <c r="M5" s="38" t="str">
        <f t="shared" ref="M5:M51" si="4">IF(E5="","",L5)</f>
        <v/>
      </c>
      <c r="N5" s="45"/>
      <c r="O5" s="46"/>
      <c r="P5" s="47"/>
      <c r="Q5" s="48" t="e">
        <f>VLOOKUP(P5,'(修正中)階級番号'!$A$2:$B$102,2,0)</f>
        <v>#N/A</v>
      </c>
      <c r="R5" s="59" t="str">
        <f t="shared" si="3"/>
        <v/>
      </c>
      <c r="S5" s="49"/>
    </row>
    <row r="6" spans="1:19" ht="30" customHeight="1" x14ac:dyDescent="0.2">
      <c r="A6" s="39"/>
      <c r="B6" s="40"/>
      <c r="C6" s="41"/>
      <c r="D6" s="39"/>
      <c r="E6" s="42"/>
      <c r="F6" s="44"/>
      <c r="G6" s="43"/>
      <c r="H6" s="44"/>
      <c r="I6" s="44"/>
      <c r="J6" s="72" t="str">
        <f t="shared" si="0"/>
        <v/>
      </c>
      <c r="K6" s="38" t="str">
        <f t="shared" si="1"/>
        <v/>
      </c>
      <c r="L6" s="38" t="str">
        <f t="shared" si="2"/>
        <v/>
      </c>
      <c r="M6" s="38" t="str">
        <f t="shared" si="4"/>
        <v/>
      </c>
      <c r="N6" s="45"/>
      <c r="O6" s="46"/>
      <c r="P6" s="47"/>
      <c r="Q6" s="48" t="e">
        <f>VLOOKUP(P6,'(修正中)階級番号'!$A$2:$B$102,2,0)</f>
        <v>#N/A</v>
      </c>
      <c r="R6" s="59" t="str">
        <f t="shared" si="3"/>
        <v/>
      </c>
      <c r="S6" s="49"/>
    </row>
    <row r="7" spans="1:19" ht="30" customHeight="1" x14ac:dyDescent="0.2">
      <c r="A7" s="39"/>
      <c r="B7" s="40"/>
      <c r="C7" s="41"/>
      <c r="D7" s="39"/>
      <c r="E7" s="42"/>
      <c r="F7" s="44"/>
      <c r="G7" s="43"/>
      <c r="H7" s="44"/>
      <c r="I7" s="44"/>
      <c r="J7" s="72" t="str">
        <f t="shared" si="0"/>
        <v/>
      </c>
      <c r="K7" s="38" t="str">
        <f t="shared" si="1"/>
        <v/>
      </c>
      <c r="L7" s="38" t="str">
        <f t="shared" si="2"/>
        <v/>
      </c>
      <c r="M7" s="38" t="str">
        <f t="shared" si="4"/>
        <v/>
      </c>
      <c r="N7" s="45"/>
      <c r="O7" s="46"/>
      <c r="P7" s="47"/>
      <c r="Q7" s="48" t="e">
        <f>VLOOKUP(P7,'(修正中)階級番号'!$A$2:$B$102,2,0)</f>
        <v>#N/A</v>
      </c>
      <c r="R7" s="59" t="str">
        <f t="shared" si="3"/>
        <v/>
      </c>
      <c r="S7" s="49"/>
    </row>
    <row r="8" spans="1:19" ht="30" customHeight="1" x14ac:dyDescent="0.2">
      <c r="A8" s="39"/>
      <c r="B8" s="40"/>
      <c r="C8" s="41"/>
      <c r="D8" s="39"/>
      <c r="E8" s="42"/>
      <c r="F8" s="44"/>
      <c r="G8" s="43"/>
      <c r="H8" s="44"/>
      <c r="I8" s="44"/>
      <c r="J8" s="72" t="str">
        <f t="shared" si="0"/>
        <v/>
      </c>
      <c r="K8" s="38" t="str">
        <f t="shared" si="1"/>
        <v/>
      </c>
      <c r="L8" s="38" t="str">
        <f t="shared" si="2"/>
        <v/>
      </c>
      <c r="M8" s="38" t="str">
        <f t="shared" si="4"/>
        <v/>
      </c>
      <c r="N8" s="45"/>
      <c r="O8" s="46"/>
      <c r="P8" s="47"/>
      <c r="Q8" s="48" t="e">
        <f>VLOOKUP(P8,'(修正中)階級番号'!$A$2:$B$102,2,0)</f>
        <v>#N/A</v>
      </c>
      <c r="R8" s="59" t="str">
        <f t="shared" si="3"/>
        <v/>
      </c>
      <c r="S8" s="49"/>
    </row>
    <row r="9" spans="1:19" ht="30" customHeight="1" x14ac:dyDescent="0.2">
      <c r="A9" s="39"/>
      <c r="B9" s="40"/>
      <c r="C9" s="41"/>
      <c r="D9" s="39"/>
      <c r="E9" s="42"/>
      <c r="F9" s="44"/>
      <c r="G9" s="43"/>
      <c r="H9" s="44"/>
      <c r="I9" s="44"/>
      <c r="J9" s="72" t="str">
        <f t="shared" si="0"/>
        <v/>
      </c>
      <c r="K9" s="38" t="str">
        <f t="shared" si="1"/>
        <v/>
      </c>
      <c r="L9" s="38" t="str">
        <f t="shared" si="2"/>
        <v/>
      </c>
      <c r="M9" s="38" t="str">
        <f t="shared" si="4"/>
        <v/>
      </c>
      <c r="N9" s="45"/>
      <c r="O9" s="46"/>
      <c r="P9" s="47"/>
      <c r="Q9" s="48" t="e">
        <f>VLOOKUP(P9,'(修正中)階級番号'!$A$2:$B$102,2,0)</f>
        <v>#N/A</v>
      </c>
      <c r="R9" s="59" t="str">
        <f t="shared" si="3"/>
        <v/>
      </c>
      <c r="S9" s="49"/>
    </row>
    <row r="10" spans="1:19" ht="30" customHeight="1" x14ac:dyDescent="0.2">
      <c r="A10" s="39"/>
      <c r="B10" s="40"/>
      <c r="C10" s="41"/>
      <c r="D10" s="39"/>
      <c r="E10" s="42"/>
      <c r="F10" s="44"/>
      <c r="G10" s="43"/>
      <c r="H10" s="44"/>
      <c r="I10" s="44"/>
      <c r="J10" s="72" t="str">
        <f t="shared" si="0"/>
        <v/>
      </c>
      <c r="K10" s="38" t="str">
        <f t="shared" si="1"/>
        <v/>
      </c>
      <c r="L10" s="38" t="str">
        <f t="shared" si="2"/>
        <v/>
      </c>
      <c r="M10" s="38" t="str">
        <f t="shared" si="4"/>
        <v/>
      </c>
      <c r="N10" s="45"/>
      <c r="O10" s="46"/>
      <c r="P10" s="47"/>
      <c r="Q10" s="48" t="e">
        <f>VLOOKUP(P10,'(修正中)階級番号'!$A$2:$B$102,2,0)</f>
        <v>#N/A</v>
      </c>
      <c r="R10" s="59" t="str">
        <f t="shared" si="3"/>
        <v/>
      </c>
      <c r="S10" s="49"/>
    </row>
    <row r="11" spans="1:19" ht="30" customHeight="1" x14ac:dyDescent="0.2">
      <c r="A11" s="39"/>
      <c r="B11" s="40"/>
      <c r="C11" s="41"/>
      <c r="D11" s="39"/>
      <c r="E11" s="42"/>
      <c r="F11" s="44"/>
      <c r="G11" s="43"/>
      <c r="H11" s="44"/>
      <c r="I11" s="44"/>
      <c r="J11" s="72" t="str">
        <f t="shared" si="0"/>
        <v/>
      </c>
      <c r="K11" s="38" t="str">
        <f t="shared" si="1"/>
        <v/>
      </c>
      <c r="L11" s="38" t="str">
        <f t="shared" si="2"/>
        <v/>
      </c>
      <c r="M11" s="38" t="str">
        <f t="shared" si="4"/>
        <v/>
      </c>
      <c r="N11" s="45"/>
      <c r="O11" s="46"/>
      <c r="P11" s="47"/>
      <c r="Q11" s="48" t="e">
        <f>VLOOKUP(P11,'(修正中)階級番号'!$A$2:$B$102,2,0)</f>
        <v>#N/A</v>
      </c>
      <c r="R11" s="59" t="str">
        <f t="shared" si="3"/>
        <v/>
      </c>
      <c r="S11" s="49"/>
    </row>
    <row r="12" spans="1:19" ht="30" customHeight="1" x14ac:dyDescent="0.2">
      <c r="A12" s="39"/>
      <c r="B12" s="40"/>
      <c r="C12" s="41"/>
      <c r="D12" s="39"/>
      <c r="E12" s="42"/>
      <c r="F12" s="44"/>
      <c r="G12" s="43"/>
      <c r="H12" s="44"/>
      <c r="I12" s="44"/>
      <c r="J12" s="72" t="str">
        <f t="shared" si="0"/>
        <v/>
      </c>
      <c r="K12" s="38" t="str">
        <f t="shared" si="1"/>
        <v/>
      </c>
      <c r="L12" s="38" t="str">
        <f t="shared" si="2"/>
        <v/>
      </c>
      <c r="M12" s="38" t="str">
        <f t="shared" si="4"/>
        <v/>
      </c>
      <c r="N12" s="45"/>
      <c r="O12" s="46"/>
      <c r="P12" s="47"/>
      <c r="Q12" s="48" t="e">
        <f>VLOOKUP(P12,'(修正中)階級番号'!$A$2:$B$102,2,0)</f>
        <v>#N/A</v>
      </c>
      <c r="R12" s="59" t="str">
        <f t="shared" si="3"/>
        <v/>
      </c>
      <c r="S12" s="49"/>
    </row>
    <row r="13" spans="1:19" ht="30" customHeight="1" x14ac:dyDescent="0.2">
      <c r="A13" s="39"/>
      <c r="B13" s="40"/>
      <c r="C13" s="41"/>
      <c r="D13" s="39"/>
      <c r="E13" s="42"/>
      <c r="F13" s="44"/>
      <c r="G13" s="43"/>
      <c r="H13" s="44"/>
      <c r="I13" s="44"/>
      <c r="J13" s="72" t="str">
        <f t="shared" si="0"/>
        <v/>
      </c>
      <c r="K13" s="38" t="str">
        <f t="shared" si="1"/>
        <v/>
      </c>
      <c r="L13" s="38" t="str">
        <f t="shared" si="2"/>
        <v/>
      </c>
      <c r="M13" s="38" t="str">
        <f t="shared" si="4"/>
        <v/>
      </c>
      <c r="N13" s="45"/>
      <c r="O13" s="46"/>
      <c r="P13" s="47"/>
      <c r="Q13" s="48" t="e">
        <f>VLOOKUP(P13,'(修正中)階級番号'!$A$2:$B$102,2,0)</f>
        <v>#N/A</v>
      </c>
      <c r="R13" s="59" t="str">
        <f t="shared" si="3"/>
        <v/>
      </c>
      <c r="S13" s="49"/>
    </row>
    <row r="14" spans="1:19" ht="30" customHeight="1" x14ac:dyDescent="0.2">
      <c r="A14" s="39"/>
      <c r="B14" s="40"/>
      <c r="C14" s="41"/>
      <c r="D14" s="39"/>
      <c r="E14" s="42"/>
      <c r="F14" s="44"/>
      <c r="G14" s="43"/>
      <c r="H14" s="44"/>
      <c r="I14" s="44"/>
      <c r="J14" s="72" t="str">
        <f t="shared" si="0"/>
        <v/>
      </c>
      <c r="K14" s="38" t="str">
        <f t="shared" si="1"/>
        <v/>
      </c>
      <c r="L14" s="38" t="str">
        <f t="shared" si="2"/>
        <v/>
      </c>
      <c r="M14" s="38" t="str">
        <f t="shared" si="4"/>
        <v/>
      </c>
      <c r="N14" s="45"/>
      <c r="O14" s="46"/>
      <c r="P14" s="47"/>
      <c r="Q14" s="48" t="e">
        <f>VLOOKUP(P14,'(修正中)階級番号'!$A$2:$B$102,2,0)</f>
        <v>#N/A</v>
      </c>
      <c r="R14" s="59" t="str">
        <f t="shared" si="3"/>
        <v/>
      </c>
      <c r="S14" s="49"/>
    </row>
    <row r="15" spans="1:19" ht="30" customHeight="1" x14ac:dyDescent="0.2">
      <c r="A15" s="39"/>
      <c r="B15" s="40"/>
      <c r="C15" s="41"/>
      <c r="D15" s="39"/>
      <c r="E15" s="42"/>
      <c r="F15" s="44"/>
      <c r="G15" s="43"/>
      <c r="H15" s="44"/>
      <c r="I15" s="44"/>
      <c r="J15" s="72" t="str">
        <f t="shared" si="0"/>
        <v/>
      </c>
      <c r="K15" s="38" t="str">
        <f t="shared" si="1"/>
        <v/>
      </c>
      <c r="L15" s="38" t="str">
        <f t="shared" si="2"/>
        <v/>
      </c>
      <c r="M15" s="38" t="str">
        <f t="shared" si="4"/>
        <v/>
      </c>
      <c r="N15" s="45"/>
      <c r="O15" s="46"/>
      <c r="P15" s="47"/>
      <c r="Q15" s="48" t="e">
        <f>VLOOKUP(P15,'(修正中)階級番号'!$A$2:$B$102,2,0)</f>
        <v>#N/A</v>
      </c>
      <c r="R15" s="59" t="str">
        <f t="shared" si="3"/>
        <v/>
      </c>
      <c r="S15" s="49"/>
    </row>
    <row r="16" spans="1:19" ht="30" customHeight="1" x14ac:dyDescent="0.2">
      <c r="A16" s="39"/>
      <c r="B16" s="40"/>
      <c r="C16" s="41"/>
      <c r="D16" s="39"/>
      <c r="E16" s="42"/>
      <c r="F16" s="44"/>
      <c r="G16" s="43"/>
      <c r="H16" s="44"/>
      <c r="I16" s="44"/>
      <c r="J16" s="72" t="str">
        <f t="shared" si="0"/>
        <v/>
      </c>
      <c r="K16" s="38" t="str">
        <f t="shared" si="1"/>
        <v/>
      </c>
      <c r="L16" s="38" t="str">
        <f t="shared" si="2"/>
        <v/>
      </c>
      <c r="M16" s="38" t="str">
        <f t="shared" si="4"/>
        <v/>
      </c>
      <c r="N16" s="45"/>
      <c r="O16" s="46"/>
      <c r="P16" s="47"/>
      <c r="Q16" s="48" t="e">
        <f>VLOOKUP(P16,'(修正中)階級番号'!$A$2:$B$102,2,0)</f>
        <v>#N/A</v>
      </c>
      <c r="R16" s="59" t="str">
        <f t="shared" si="3"/>
        <v/>
      </c>
      <c r="S16" s="49"/>
    </row>
    <row r="17" spans="1:19" ht="30" customHeight="1" x14ac:dyDescent="0.2">
      <c r="A17" s="39"/>
      <c r="B17" s="40"/>
      <c r="C17" s="41"/>
      <c r="D17" s="39"/>
      <c r="E17" s="42"/>
      <c r="F17" s="44"/>
      <c r="G17" s="43"/>
      <c r="H17" s="44"/>
      <c r="I17" s="44"/>
      <c r="J17" s="72" t="str">
        <f t="shared" si="0"/>
        <v/>
      </c>
      <c r="K17" s="38" t="str">
        <f t="shared" si="1"/>
        <v/>
      </c>
      <c r="L17" s="38" t="str">
        <f t="shared" si="2"/>
        <v/>
      </c>
      <c r="M17" s="38" t="str">
        <f t="shared" si="4"/>
        <v/>
      </c>
      <c r="N17" s="45"/>
      <c r="O17" s="46"/>
      <c r="P17" s="47"/>
      <c r="Q17" s="48" t="e">
        <f>VLOOKUP(P17,'(修正中)階級番号'!$A$2:$B$102,2,0)</f>
        <v>#N/A</v>
      </c>
      <c r="R17" s="59" t="str">
        <f t="shared" si="3"/>
        <v/>
      </c>
      <c r="S17" s="49"/>
    </row>
    <row r="18" spans="1:19" ht="30" customHeight="1" x14ac:dyDescent="0.2">
      <c r="A18" s="39"/>
      <c r="B18" s="40"/>
      <c r="C18" s="41"/>
      <c r="D18" s="39"/>
      <c r="E18" s="42"/>
      <c r="F18" s="44"/>
      <c r="G18" s="43"/>
      <c r="H18" s="44"/>
      <c r="I18" s="44"/>
      <c r="J18" s="72" t="str">
        <f t="shared" si="0"/>
        <v/>
      </c>
      <c r="K18" s="38" t="str">
        <f t="shared" si="1"/>
        <v/>
      </c>
      <c r="L18" s="38" t="str">
        <f t="shared" si="2"/>
        <v/>
      </c>
      <c r="M18" s="38" t="str">
        <f t="shared" si="4"/>
        <v/>
      </c>
      <c r="N18" s="45"/>
      <c r="O18" s="46"/>
      <c r="P18" s="47"/>
      <c r="Q18" s="48" t="e">
        <f>VLOOKUP(P18,'(修正中)階級番号'!$A$2:$B$102,2,0)</f>
        <v>#N/A</v>
      </c>
      <c r="R18" s="59" t="str">
        <f t="shared" si="3"/>
        <v/>
      </c>
      <c r="S18" s="49"/>
    </row>
    <row r="19" spans="1:19" ht="30" customHeight="1" x14ac:dyDescent="0.2">
      <c r="A19" s="39"/>
      <c r="B19" s="40"/>
      <c r="C19" s="41"/>
      <c r="D19" s="39"/>
      <c r="E19" s="42"/>
      <c r="F19" s="44"/>
      <c r="G19" s="43"/>
      <c r="H19" s="44"/>
      <c r="I19" s="44"/>
      <c r="J19" s="72" t="str">
        <f t="shared" si="0"/>
        <v/>
      </c>
      <c r="K19" s="38" t="str">
        <f t="shared" si="1"/>
        <v/>
      </c>
      <c r="L19" s="38" t="str">
        <f t="shared" si="2"/>
        <v/>
      </c>
      <c r="M19" s="38" t="str">
        <f t="shared" si="4"/>
        <v/>
      </c>
      <c r="N19" s="45"/>
      <c r="O19" s="46"/>
      <c r="P19" s="47"/>
      <c r="Q19" s="48" t="e">
        <f>VLOOKUP(P19,'(修正中)階級番号'!$A$2:$B$102,2,0)</f>
        <v>#N/A</v>
      </c>
      <c r="R19" s="59" t="str">
        <f t="shared" si="3"/>
        <v/>
      </c>
      <c r="S19" s="49"/>
    </row>
    <row r="20" spans="1:19" ht="30" customHeight="1" x14ac:dyDescent="0.2">
      <c r="A20" s="39"/>
      <c r="B20" s="40"/>
      <c r="C20" s="41"/>
      <c r="D20" s="39"/>
      <c r="E20" s="42"/>
      <c r="F20" s="44"/>
      <c r="G20" s="43"/>
      <c r="H20" s="44"/>
      <c r="I20" s="44"/>
      <c r="J20" s="72" t="str">
        <f t="shared" si="0"/>
        <v/>
      </c>
      <c r="K20" s="38" t="str">
        <f t="shared" si="1"/>
        <v/>
      </c>
      <c r="L20" s="38" t="str">
        <f t="shared" si="2"/>
        <v/>
      </c>
      <c r="M20" s="38" t="str">
        <f t="shared" si="4"/>
        <v/>
      </c>
      <c r="N20" s="45"/>
      <c r="O20" s="46"/>
      <c r="P20" s="47"/>
      <c r="Q20" s="48" t="e">
        <f>VLOOKUP(P20,'(修正中)階級番号'!$A$2:$B$102,2,0)</f>
        <v>#N/A</v>
      </c>
      <c r="R20" s="59" t="str">
        <f t="shared" si="3"/>
        <v/>
      </c>
      <c r="S20" s="49"/>
    </row>
    <row r="21" spans="1:19" ht="30" customHeight="1" x14ac:dyDescent="0.2">
      <c r="A21" s="39"/>
      <c r="B21" s="40"/>
      <c r="C21" s="41"/>
      <c r="D21" s="39"/>
      <c r="E21" s="42"/>
      <c r="F21" s="44"/>
      <c r="G21" s="43"/>
      <c r="H21" s="44"/>
      <c r="I21" s="44"/>
      <c r="J21" s="72" t="str">
        <f t="shared" si="0"/>
        <v/>
      </c>
      <c r="K21" s="38" t="str">
        <f t="shared" si="1"/>
        <v/>
      </c>
      <c r="L21" s="38" t="str">
        <f t="shared" si="2"/>
        <v/>
      </c>
      <c r="M21" s="38" t="str">
        <f t="shared" si="4"/>
        <v/>
      </c>
      <c r="N21" s="45"/>
      <c r="O21" s="46"/>
      <c r="P21" s="47"/>
      <c r="Q21" s="48" t="e">
        <f>VLOOKUP(P21,'(修正中)階級番号'!$A$2:$B$102,2,0)</f>
        <v>#N/A</v>
      </c>
      <c r="R21" s="59" t="str">
        <f t="shared" si="3"/>
        <v/>
      </c>
      <c r="S21" s="49"/>
    </row>
    <row r="22" spans="1:19" ht="30" customHeight="1" x14ac:dyDescent="0.2">
      <c r="A22" s="39"/>
      <c r="B22" s="40"/>
      <c r="C22" s="41"/>
      <c r="D22" s="39"/>
      <c r="E22" s="42"/>
      <c r="F22" s="44"/>
      <c r="G22" s="43"/>
      <c r="H22" s="44"/>
      <c r="I22" s="44"/>
      <c r="J22" s="72" t="str">
        <f t="shared" si="0"/>
        <v/>
      </c>
      <c r="K22" s="38" t="str">
        <f t="shared" si="1"/>
        <v/>
      </c>
      <c r="L22" s="38" t="str">
        <f t="shared" si="2"/>
        <v/>
      </c>
      <c r="M22" s="38" t="str">
        <f t="shared" si="4"/>
        <v/>
      </c>
      <c r="N22" s="45"/>
      <c r="O22" s="46"/>
      <c r="P22" s="47"/>
      <c r="Q22" s="48" t="e">
        <f>VLOOKUP(P22,'(修正中)階級番号'!$A$2:$B$102,2,0)</f>
        <v>#N/A</v>
      </c>
      <c r="R22" s="59" t="str">
        <f t="shared" si="3"/>
        <v/>
      </c>
      <c r="S22" s="49"/>
    </row>
    <row r="23" spans="1:19" ht="30" customHeight="1" x14ac:dyDescent="0.2">
      <c r="A23" s="39"/>
      <c r="B23" s="40"/>
      <c r="C23" s="41"/>
      <c r="D23" s="39"/>
      <c r="E23" s="42"/>
      <c r="F23" s="44"/>
      <c r="G23" s="43"/>
      <c r="H23" s="44"/>
      <c r="I23" s="44"/>
      <c r="J23" s="72" t="str">
        <f t="shared" si="0"/>
        <v/>
      </c>
      <c r="K23" s="38" t="str">
        <f t="shared" si="1"/>
        <v/>
      </c>
      <c r="L23" s="38" t="str">
        <f t="shared" si="2"/>
        <v/>
      </c>
      <c r="M23" s="38" t="str">
        <f t="shared" si="4"/>
        <v/>
      </c>
      <c r="N23" s="45"/>
      <c r="O23" s="46"/>
      <c r="P23" s="47"/>
      <c r="Q23" s="48" t="e">
        <f>VLOOKUP(P23,'(修正中)階級番号'!$A$2:$B$102,2,0)</f>
        <v>#N/A</v>
      </c>
      <c r="R23" s="59" t="str">
        <f t="shared" si="3"/>
        <v/>
      </c>
      <c r="S23" s="49"/>
    </row>
    <row r="24" spans="1:19" ht="30" customHeight="1" x14ac:dyDescent="0.2">
      <c r="A24" s="39"/>
      <c r="B24" s="40"/>
      <c r="C24" s="41"/>
      <c r="D24" s="39"/>
      <c r="E24" s="42"/>
      <c r="F24" s="44"/>
      <c r="G24" s="43"/>
      <c r="H24" s="44"/>
      <c r="I24" s="44"/>
      <c r="J24" s="72" t="str">
        <f t="shared" si="0"/>
        <v/>
      </c>
      <c r="K24" s="38" t="str">
        <f t="shared" si="1"/>
        <v/>
      </c>
      <c r="L24" s="38" t="str">
        <f t="shared" si="2"/>
        <v/>
      </c>
      <c r="M24" s="38" t="str">
        <f t="shared" si="4"/>
        <v/>
      </c>
      <c r="N24" s="45"/>
      <c r="O24" s="46"/>
      <c r="P24" s="47"/>
      <c r="Q24" s="48" t="e">
        <f>VLOOKUP(P24,'(修正中)階級番号'!$A$2:$B$102,2,0)</f>
        <v>#N/A</v>
      </c>
      <c r="R24" s="59" t="str">
        <f t="shared" si="3"/>
        <v/>
      </c>
      <c r="S24" s="49"/>
    </row>
    <row r="25" spans="1:19" ht="30" customHeight="1" x14ac:dyDescent="0.2">
      <c r="A25" s="39"/>
      <c r="B25" s="40"/>
      <c r="C25" s="41"/>
      <c r="D25" s="39"/>
      <c r="E25" s="42"/>
      <c r="F25" s="44"/>
      <c r="G25" s="43"/>
      <c r="H25" s="44"/>
      <c r="I25" s="44"/>
      <c r="J25" s="72" t="str">
        <f t="shared" si="0"/>
        <v/>
      </c>
      <c r="K25" s="38" t="str">
        <f t="shared" si="1"/>
        <v/>
      </c>
      <c r="L25" s="38" t="str">
        <f t="shared" si="2"/>
        <v/>
      </c>
      <c r="M25" s="38" t="str">
        <f t="shared" si="4"/>
        <v/>
      </c>
      <c r="N25" s="45"/>
      <c r="O25" s="46"/>
      <c r="P25" s="47"/>
      <c r="Q25" s="48" t="e">
        <f>VLOOKUP(P25,'(修正中)階級番号'!$A$2:$B$102,2,0)</f>
        <v>#N/A</v>
      </c>
      <c r="R25" s="59" t="str">
        <f t="shared" si="3"/>
        <v/>
      </c>
      <c r="S25" s="49"/>
    </row>
    <row r="26" spans="1:19" ht="30" customHeight="1" x14ac:dyDescent="0.2">
      <c r="A26" s="39"/>
      <c r="B26" s="40"/>
      <c r="C26" s="41"/>
      <c r="D26" s="39"/>
      <c r="E26" s="42"/>
      <c r="F26" s="44"/>
      <c r="G26" s="43"/>
      <c r="H26" s="44"/>
      <c r="I26" s="44"/>
      <c r="J26" s="72" t="str">
        <f t="shared" si="0"/>
        <v/>
      </c>
      <c r="K26" s="38" t="str">
        <f t="shared" si="1"/>
        <v/>
      </c>
      <c r="L26" s="38" t="str">
        <f t="shared" si="2"/>
        <v/>
      </c>
      <c r="M26" s="38" t="str">
        <f t="shared" si="4"/>
        <v/>
      </c>
      <c r="N26" s="45"/>
      <c r="O26" s="46"/>
      <c r="P26" s="47"/>
      <c r="Q26" s="48" t="e">
        <f>VLOOKUP(P26,'(修正中)階級番号'!$A$2:$B$102,2,0)</f>
        <v>#N/A</v>
      </c>
      <c r="R26" s="59" t="str">
        <f t="shared" si="3"/>
        <v/>
      </c>
      <c r="S26" s="49"/>
    </row>
    <row r="27" spans="1:19" ht="30" customHeight="1" x14ac:dyDescent="0.2">
      <c r="A27" s="39"/>
      <c r="B27" s="40"/>
      <c r="C27" s="41"/>
      <c r="D27" s="39"/>
      <c r="E27" s="42"/>
      <c r="F27" s="44"/>
      <c r="G27" s="43"/>
      <c r="H27" s="44"/>
      <c r="I27" s="44"/>
      <c r="J27" s="72" t="str">
        <f t="shared" si="0"/>
        <v/>
      </c>
      <c r="K27" s="38" t="str">
        <f t="shared" si="1"/>
        <v/>
      </c>
      <c r="L27" s="38" t="str">
        <f t="shared" si="2"/>
        <v/>
      </c>
      <c r="M27" s="38" t="str">
        <f t="shared" si="4"/>
        <v/>
      </c>
      <c r="N27" s="45"/>
      <c r="O27" s="46"/>
      <c r="P27" s="47"/>
      <c r="Q27" s="48" t="e">
        <f>VLOOKUP(P27,'(修正中)階級番号'!$A$2:$B$102,2,0)</f>
        <v>#N/A</v>
      </c>
      <c r="R27" s="59" t="str">
        <f t="shared" si="3"/>
        <v/>
      </c>
      <c r="S27" s="49"/>
    </row>
    <row r="28" spans="1:19" ht="30" customHeight="1" x14ac:dyDescent="0.2">
      <c r="A28" s="39"/>
      <c r="B28" s="40"/>
      <c r="C28" s="41"/>
      <c r="D28" s="39"/>
      <c r="E28" s="42"/>
      <c r="F28" s="44"/>
      <c r="G28" s="43"/>
      <c r="H28" s="44"/>
      <c r="I28" s="44"/>
      <c r="J28" s="72" t="str">
        <f t="shared" si="0"/>
        <v/>
      </c>
      <c r="K28" s="38" t="str">
        <f t="shared" si="1"/>
        <v/>
      </c>
      <c r="L28" s="38" t="str">
        <f t="shared" si="2"/>
        <v/>
      </c>
      <c r="M28" s="38" t="str">
        <f t="shared" si="4"/>
        <v/>
      </c>
      <c r="N28" s="45"/>
      <c r="O28" s="46"/>
      <c r="P28" s="47"/>
      <c r="Q28" s="48" t="e">
        <f>VLOOKUP(P28,'(修正中)階級番号'!$A$2:$B$102,2,0)</f>
        <v>#N/A</v>
      </c>
      <c r="R28" s="59" t="str">
        <f t="shared" si="3"/>
        <v/>
      </c>
      <c r="S28" s="49"/>
    </row>
    <row r="29" spans="1:19" ht="30" customHeight="1" x14ac:dyDescent="0.2">
      <c r="A29" s="39"/>
      <c r="B29" s="40"/>
      <c r="C29" s="41"/>
      <c r="D29" s="39"/>
      <c r="E29" s="42"/>
      <c r="F29" s="44"/>
      <c r="G29" s="43"/>
      <c r="H29" s="44"/>
      <c r="I29" s="44"/>
      <c r="J29" s="72" t="str">
        <f t="shared" si="0"/>
        <v/>
      </c>
      <c r="K29" s="38" t="str">
        <f t="shared" si="1"/>
        <v/>
      </c>
      <c r="L29" s="38" t="str">
        <f t="shared" si="2"/>
        <v/>
      </c>
      <c r="M29" s="38" t="str">
        <f t="shared" si="4"/>
        <v/>
      </c>
      <c r="N29" s="45"/>
      <c r="O29" s="46"/>
      <c r="P29" s="47"/>
      <c r="Q29" s="48" t="e">
        <f>VLOOKUP(P29,'(修正中)階級番号'!$A$2:$B$102,2,0)</f>
        <v>#N/A</v>
      </c>
      <c r="R29" s="59" t="str">
        <f t="shared" si="3"/>
        <v/>
      </c>
      <c r="S29" s="49"/>
    </row>
    <row r="30" spans="1:19" ht="30" customHeight="1" x14ac:dyDescent="0.2">
      <c r="A30" s="39"/>
      <c r="B30" s="40"/>
      <c r="C30" s="41"/>
      <c r="D30" s="39"/>
      <c r="E30" s="42"/>
      <c r="F30" s="44"/>
      <c r="G30" s="43"/>
      <c r="H30" s="44"/>
      <c r="I30" s="44"/>
      <c r="J30" s="72" t="str">
        <f t="shared" si="0"/>
        <v/>
      </c>
      <c r="K30" s="38" t="str">
        <f t="shared" si="1"/>
        <v/>
      </c>
      <c r="L30" s="38" t="str">
        <f t="shared" si="2"/>
        <v/>
      </c>
      <c r="M30" s="38" t="str">
        <f t="shared" si="4"/>
        <v/>
      </c>
      <c r="N30" s="45"/>
      <c r="O30" s="46"/>
      <c r="P30" s="47"/>
      <c r="Q30" s="48" t="e">
        <f>VLOOKUP(P30,'(修正中)階級番号'!$A$2:$B$102,2,0)</f>
        <v>#N/A</v>
      </c>
      <c r="R30" s="59" t="str">
        <f t="shared" si="3"/>
        <v/>
      </c>
      <c r="S30" s="49"/>
    </row>
    <row r="31" spans="1:19" ht="30" customHeight="1" x14ac:dyDescent="0.2">
      <c r="A31" s="44"/>
      <c r="B31" s="40"/>
      <c r="C31" s="50"/>
      <c r="D31" s="39"/>
      <c r="E31" s="42"/>
      <c r="F31" s="44"/>
      <c r="G31" s="43"/>
      <c r="H31" s="44"/>
      <c r="I31" s="44"/>
      <c r="J31" s="72" t="str">
        <f t="shared" si="0"/>
        <v/>
      </c>
      <c r="K31" s="38" t="str">
        <f t="shared" si="1"/>
        <v/>
      </c>
      <c r="L31" s="38" t="str">
        <f t="shared" si="2"/>
        <v/>
      </c>
      <c r="M31" s="38" t="str">
        <f t="shared" si="4"/>
        <v/>
      </c>
      <c r="N31" s="45"/>
      <c r="O31" s="46"/>
      <c r="P31" s="47"/>
      <c r="Q31" s="48" t="e">
        <f>VLOOKUP(P31,'(修正中)階級番号'!$A$2:$B$102,2,0)</f>
        <v>#N/A</v>
      </c>
      <c r="R31" s="59" t="str">
        <f t="shared" si="3"/>
        <v/>
      </c>
      <c r="S31" s="49"/>
    </row>
    <row r="32" spans="1:19" ht="30" customHeight="1" x14ac:dyDescent="0.2">
      <c r="A32" s="44"/>
      <c r="B32" s="40"/>
      <c r="C32" s="50"/>
      <c r="D32" s="39"/>
      <c r="E32" s="42"/>
      <c r="F32" s="44"/>
      <c r="G32" s="43"/>
      <c r="H32" s="44"/>
      <c r="I32" s="44"/>
      <c r="J32" s="72" t="str">
        <f t="shared" si="0"/>
        <v/>
      </c>
      <c r="K32" s="38" t="str">
        <f t="shared" si="1"/>
        <v/>
      </c>
      <c r="L32" s="38" t="str">
        <f t="shared" si="2"/>
        <v/>
      </c>
      <c r="M32" s="38" t="str">
        <f t="shared" si="4"/>
        <v/>
      </c>
      <c r="N32" s="45"/>
      <c r="O32" s="46"/>
      <c r="P32" s="47"/>
      <c r="Q32" s="48" t="e">
        <f>VLOOKUP(P32,'(修正中)階級番号'!$A$2:$B$102,2,0)</f>
        <v>#N/A</v>
      </c>
      <c r="R32" s="59" t="str">
        <f t="shared" si="3"/>
        <v/>
      </c>
      <c r="S32" s="49"/>
    </row>
    <row r="33" spans="1:19" ht="30" customHeight="1" x14ac:dyDescent="0.2">
      <c r="A33" s="44"/>
      <c r="B33" s="40"/>
      <c r="C33" s="50"/>
      <c r="D33" s="39"/>
      <c r="E33" s="42"/>
      <c r="F33" s="44"/>
      <c r="G33" s="43"/>
      <c r="H33" s="44"/>
      <c r="I33" s="44"/>
      <c r="J33" s="72" t="str">
        <f t="shared" si="0"/>
        <v/>
      </c>
      <c r="K33" s="38" t="str">
        <f t="shared" si="1"/>
        <v/>
      </c>
      <c r="L33" s="38" t="str">
        <f t="shared" si="2"/>
        <v/>
      </c>
      <c r="M33" s="38" t="str">
        <f t="shared" si="4"/>
        <v/>
      </c>
      <c r="N33" s="45"/>
      <c r="O33" s="46"/>
      <c r="P33" s="47"/>
      <c r="Q33" s="48" t="e">
        <f>VLOOKUP(P33,'(修正中)階級番号'!$A$2:$B$102,2,0)</f>
        <v>#N/A</v>
      </c>
      <c r="R33" s="59" t="str">
        <f t="shared" si="3"/>
        <v/>
      </c>
      <c r="S33" s="49"/>
    </row>
    <row r="34" spans="1:19" ht="30" customHeight="1" x14ac:dyDescent="0.2">
      <c r="A34" s="44"/>
      <c r="B34" s="40"/>
      <c r="C34" s="50"/>
      <c r="D34" s="39"/>
      <c r="E34" s="42"/>
      <c r="F34" s="44"/>
      <c r="G34" s="43"/>
      <c r="H34" s="44"/>
      <c r="I34" s="44"/>
      <c r="J34" s="72" t="str">
        <f t="shared" si="0"/>
        <v/>
      </c>
      <c r="K34" s="38" t="str">
        <f t="shared" si="1"/>
        <v/>
      </c>
      <c r="L34" s="38" t="str">
        <f t="shared" si="2"/>
        <v/>
      </c>
      <c r="M34" s="38" t="str">
        <f t="shared" si="4"/>
        <v/>
      </c>
      <c r="N34" s="45"/>
      <c r="O34" s="46"/>
      <c r="P34" s="47"/>
      <c r="Q34" s="48" t="e">
        <f>VLOOKUP(P34,'(修正中)階級番号'!$A$2:$B$102,2,0)</f>
        <v>#N/A</v>
      </c>
      <c r="R34" s="59" t="str">
        <f t="shared" si="3"/>
        <v/>
      </c>
      <c r="S34" s="49"/>
    </row>
    <row r="35" spans="1:19" ht="30" customHeight="1" x14ac:dyDescent="0.2">
      <c r="A35" s="44"/>
      <c r="B35" s="40"/>
      <c r="C35" s="50"/>
      <c r="D35" s="39"/>
      <c r="E35" s="42"/>
      <c r="F35" s="44"/>
      <c r="G35" s="43"/>
      <c r="H35" s="44"/>
      <c r="I35" s="44"/>
      <c r="J35" s="72" t="str">
        <f t="shared" si="0"/>
        <v/>
      </c>
      <c r="K35" s="38" t="str">
        <f t="shared" si="1"/>
        <v/>
      </c>
      <c r="L35" s="38" t="str">
        <f t="shared" si="2"/>
        <v/>
      </c>
      <c r="M35" s="38" t="str">
        <f t="shared" si="4"/>
        <v/>
      </c>
      <c r="N35" s="45"/>
      <c r="O35" s="46"/>
      <c r="P35" s="47"/>
      <c r="Q35" s="48" t="e">
        <f>VLOOKUP(P35,'(修正中)階級番号'!$A$2:$B$102,2,0)</f>
        <v>#N/A</v>
      </c>
      <c r="R35" s="59" t="str">
        <f t="shared" si="3"/>
        <v/>
      </c>
      <c r="S35" s="49"/>
    </row>
    <row r="36" spans="1:19" ht="30" customHeight="1" x14ac:dyDescent="0.2">
      <c r="A36" s="44"/>
      <c r="B36" s="40"/>
      <c r="C36" s="50"/>
      <c r="D36" s="39"/>
      <c r="E36" s="42"/>
      <c r="F36" s="44"/>
      <c r="G36" s="43"/>
      <c r="H36" s="44"/>
      <c r="I36" s="44"/>
      <c r="J36" s="72" t="str">
        <f t="shared" si="0"/>
        <v/>
      </c>
      <c r="K36" s="38" t="str">
        <f t="shared" si="1"/>
        <v/>
      </c>
      <c r="L36" s="38" t="str">
        <f t="shared" si="2"/>
        <v/>
      </c>
      <c r="M36" s="38" t="str">
        <f t="shared" si="4"/>
        <v/>
      </c>
      <c r="N36" s="45"/>
      <c r="O36" s="46"/>
      <c r="P36" s="47"/>
      <c r="Q36" s="48" t="e">
        <f>VLOOKUP(P36,'(修正中)階級番号'!$A$2:$B$102,2,0)</f>
        <v>#N/A</v>
      </c>
      <c r="R36" s="59" t="str">
        <f t="shared" si="3"/>
        <v/>
      </c>
      <c r="S36" s="49"/>
    </row>
    <row r="37" spans="1:19" ht="30" customHeight="1" x14ac:dyDescent="0.2">
      <c r="A37" s="44"/>
      <c r="B37" s="40"/>
      <c r="C37" s="50"/>
      <c r="D37" s="39"/>
      <c r="E37" s="42"/>
      <c r="F37" s="44"/>
      <c r="G37" s="43"/>
      <c r="H37" s="44"/>
      <c r="I37" s="44"/>
      <c r="J37" s="72" t="str">
        <f t="shared" si="0"/>
        <v/>
      </c>
      <c r="K37" s="38" t="str">
        <f t="shared" si="1"/>
        <v/>
      </c>
      <c r="L37" s="38" t="str">
        <f t="shared" si="2"/>
        <v/>
      </c>
      <c r="M37" s="38" t="str">
        <f t="shared" si="4"/>
        <v/>
      </c>
      <c r="N37" s="45"/>
      <c r="O37" s="46"/>
      <c r="P37" s="47"/>
      <c r="Q37" s="48" t="e">
        <f>VLOOKUP(P37,'(修正中)階級番号'!$A$2:$B$102,2,0)</f>
        <v>#N/A</v>
      </c>
      <c r="R37" s="59" t="str">
        <f t="shared" si="3"/>
        <v/>
      </c>
      <c r="S37" s="49"/>
    </row>
    <row r="38" spans="1:19" ht="30" customHeight="1" x14ac:dyDescent="0.2">
      <c r="A38" s="44"/>
      <c r="B38" s="40"/>
      <c r="C38" s="50"/>
      <c r="D38" s="39"/>
      <c r="E38" s="42"/>
      <c r="F38" s="44"/>
      <c r="G38" s="43"/>
      <c r="H38" s="44"/>
      <c r="I38" s="44"/>
      <c r="J38" s="72" t="str">
        <f t="shared" si="0"/>
        <v/>
      </c>
      <c r="K38" s="38" t="str">
        <f t="shared" si="1"/>
        <v/>
      </c>
      <c r="L38" s="38" t="str">
        <f t="shared" si="2"/>
        <v/>
      </c>
      <c r="M38" s="38" t="str">
        <f t="shared" si="4"/>
        <v/>
      </c>
      <c r="N38" s="45"/>
      <c r="O38" s="46"/>
      <c r="P38" s="47"/>
      <c r="Q38" s="48" t="e">
        <f>VLOOKUP(P38,'(修正中)階級番号'!$A$2:$B$102,2,0)</f>
        <v>#N/A</v>
      </c>
      <c r="R38" s="59" t="str">
        <f t="shared" si="3"/>
        <v/>
      </c>
      <c r="S38" s="49"/>
    </row>
    <row r="39" spans="1:19" ht="30" customHeight="1" x14ac:dyDescent="0.2">
      <c r="A39" s="44"/>
      <c r="B39" s="40"/>
      <c r="C39" s="50"/>
      <c r="D39" s="39"/>
      <c r="E39" s="42"/>
      <c r="F39" s="44"/>
      <c r="G39" s="43"/>
      <c r="H39" s="44"/>
      <c r="I39" s="44"/>
      <c r="J39" s="72" t="str">
        <f t="shared" si="0"/>
        <v/>
      </c>
      <c r="K39" s="38" t="str">
        <f t="shared" si="1"/>
        <v/>
      </c>
      <c r="L39" s="38" t="str">
        <f t="shared" si="2"/>
        <v/>
      </c>
      <c r="M39" s="38" t="str">
        <f t="shared" si="4"/>
        <v/>
      </c>
      <c r="N39" s="45"/>
      <c r="O39" s="46"/>
      <c r="P39" s="47"/>
      <c r="Q39" s="48" t="e">
        <f>VLOOKUP(P39,'(修正中)階級番号'!$A$2:$B$102,2,0)</f>
        <v>#N/A</v>
      </c>
      <c r="R39" s="59" t="str">
        <f t="shared" si="3"/>
        <v/>
      </c>
      <c r="S39" s="49"/>
    </row>
    <row r="40" spans="1:19" ht="30" customHeight="1" x14ac:dyDescent="0.2">
      <c r="A40" s="44"/>
      <c r="B40" s="40"/>
      <c r="C40" s="50"/>
      <c r="D40" s="39"/>
      <c r="E40" s="42"/>
      <c r="F40" s="44"/>
      <c r="G40" s="43"/>
      <c r="H40" s="44"/>
      <c r="I40" s="44"/>
      <c r="J40" s="72" t="str">
        <f t="shared" si="0"/>
        <v/>
      </c>
      <c r="K40" s="38" t="str">
        <f t="shared" si="1"/>
        <v/>
      </c>
      <c r="L40" s="38" t="str">
        <f t="shared" si="2"/>
        <v/>
      </c>
      <c r="M40" s="38" t="str">
        <f t="shared" si="4"/>
        <v/>
      </c>
      <c r="N40" s="45"/>
      <c r="O40" s="46"/>
      <c r="P40" s="47"/>
      <c r="Q40" s="48" t="e">
        <f>VLOOKUP(P40,'(修正中)階級番号'!$A$2:$B$102,2,0)</f>
        <v>#N/A</v>
      </c>
      <c r="R40" s="59" t="str">
        <f t="shared" si="3"/>
        <v/>
      </c>
      <c r="S40" s="49"/>
    </row>
    <row r="41" spans="1:19" ht="30" customHeight="1" x14ac:dyDescent="0.2">
      <c r="A41" s="44"/>
      <c r="B41" s="40"/>
      <c r="C41" s="50"/>
      <c r="D41" s="39"/>
      <c r="E41" s="42"/>
      <c r="F41" s="44"/>
      <c r="G41" s="43"/>
      <c r="H41" s="44"/>
      <c r="I41" s="44"/>
      <c r="J41" s="72" t="str">
        <f t="shared" si="0"/>
        <v/>
      </c>
      <c r="K41" s="38" t="str">
        <f t="shared" si="1"/>
        <v/>
      </c>
      <c r="L41" s="38" t="str">
        <f t="shared" si="2"/>
        <v/>
      </c>
      <c r="M41" s="38" t="str">
        <f t="shared" si="4"/>
        <v/>
      </c>
      <c r="N41" s="45"/>
      <c r="O41" s="46"/>
      <c r="P41" s="47"/>
      <c r="Q41" s="48" t="e">
        <f>VLOOKUP(P41,'(修正中)階級番号'!$A$2:$B$102,2,0)</f>
        <v>#N/A</v>
      </c>
      <c r="R41" s="59" t="str">
        <f t="shared" si="3"/>
        <v/>
      </c>
      <c r="S41" s="49"/>
    </row>
    <row r="42" spans="1:19" ht="30" customHeight="1" x14ac:dyDescent="0.2">
      <c r="A42" s="44"/>
      <c r="B42" s="40"/>
      <c r="C42" s="50"/>
      <c r="D42" s="39"/>
      <c r="E42" s="42"/>
      <c r="F42" s="44"/>
      <c r="G42" s="43"/>
      <c r="H42" s="44"/>
      <c r="I42" s="44"/>
      <c r="J42" s="72" t="str">
        <f t="shared" si="0"/>
        <v/>
      </c>
      <c r="K42" s="38" t="str">
        <f t="shared" si="1"/>
        <v/>
      </c>
      <c r="L42" s="38" t="str">
        <f t="shared" si="2"/>
        <v/>
      </c>
      <c r="M42" s="38" t="str">
        <f t="shared" si="4"/>
        <v/>
      </c>
      <c r="N42" s="45"/>
      <c r="O42" s="46"/>
      <c r="P42" s="47"/>
      <c r="Q42" s="48" t="e">
        <f>VLOOKUP(P42,'(修正中)階級番号'!$A$2:$B$102,2,0)</f>
        <v>#N/A</v>
      </c>
      <c r="R42" s="59" t="str">
        <f t="shared" si="3"/>
        <v/>
      </c>
      <c r="S42" s="49"/>
    </row>
    <row r="43" spans="1:19" ht="30" customHeight="1" x14ac:dyDescent="0.2">
      <c r="A43" s="44"/>
      <c r="B43" s="40"/>
      <c r="C43" s="50"/>
      <c r="D43" s="39"/>
      <c r="E43" s="42"/>
      <c r="F43" s="44"/>
      <c r="G43" s="43"/>
      <c r="H43" s="44"/>
      <c r="I43" s="44"/>
      <c r="J43" s="72" t="str">
        <f t="shared" si="0"/>
        <v/>
      </c>
      <c r="K43" s="38" t="str">
        <f t="shared" si="1"/>
        <v/>
      </c>
      <c r="L43" s="38" t="str">
        <f t="shared" si="2"/>
        <v/>
      </c>
      <c r="M43" s="38" t="str">
        <f t="shared" si="4"/>
        <v/>
      </c>
      <c r="N43" s="45"/>
      <c r="O43" s="46"/>
      <c r="P43" s="47"/>
      <c r="Q43" s="48" t="e">
        <f>VLOOKUP(P43,'(修正中)階級番号'!$A$2:$B$102,2,0)</f>
        <v>#N/A</v>
      </c>
      <c r="R43" s="59" t="str">
        <f t="shared" si="3"/>
        <v/>
      </c>
      <c r="S43" s="49"/>
    </row>
    <row r="44" spans="1:19" ht="30" customHeight="1" x14ac:dyDescent="0.2">
      <c r="A44" s="44"/>
      <c r="B44" s="40"/>
      <c r="C44" s="50"/>
      <c r="D44" s="39"/>
      <c r="E44" s="42"/>
      <c r="F44" s="44"/>
      <c r="G44" s="43"/>
      <c r="H44" s="44"/>
      <c r="I44" s="44"/>
      <c r="J44" s="72" t="str">
        <f t="shared" si="0"/>
        <v/>
      </c>
      <c r="K44" s="38" t="str">
        <f t="shared" si="1"/>
        <v/>
      </c>
      <c r="L44" s="38" t="str">
        <f t="shared" si="2"/>
        <v/>
      </c>
      <c r="M44" s="38" t="str">
        <f t="shared" si="4"/>
        <v/>
      </c>
      <c r="N44" s="45"/>
      <c r="O44" s="46"/>
      <c r="P44" s="47"/>
      <c r="Q44" s="48" t="e">
        <f>VLOOKUP(P44,'(修正中)階級番号'!$A$2:$B$102,2,0)</f>
        <v>#N/A</v>
      </c>
      <c r="R44" s="59" t="str">
        <f t="shared" si="3"/>
        <v/>
      </c>
      <c r="S44" s="49"/>
    </row>
    <row r="45" spans="1:19" ht="30" customHeight="1" x14ac:dyDescent="0.2">
      <c r="A45" s="44"/>
      <c r="B45" s="40"/>
      <c r="C45" s="50"/>
      <c r="D45" s="39"/>
      <c r="E45" s="42"/>
      <c r="F45" s="44"/>
      <c r="G45" s="43"/>
      <c r="H45" s="44"/>
      <c r="I45" s="44"/>
      <c r="J45" s="72" t="str">
        <f t="shared" si="0"/>
        <v/>
      </c>
      <c r="K45" s="38" t="str">
        <f t="shared" si="1"/>
        <v/>
      </c>
      <c r="L45" s="38" t="str">
        <f t="shared" si="2"/>
        <v/>
      </c>
      <c r="M45" s="38" t="str">
        <f t="shared" si="4"/>
        <v/>
      </c>
      <c r="N45" s="45"/>
      <c r="O45" s="46"/>
      <c r="P45" s="47"/>
      <c r="Q45" s="48" t="e">
        <f>VLOOKUP(P45,'(修正中)階級番号'!$A$2:$B$102,2,0)</f>
        <v>#N/A</v>
      </c>
      <c r="R45" s="59" t="str">
        <f t="shared" si="3"/>
        <v/>
      </c>
      <c r="S45" s="49"/>
    </row>
    <row r="46" spans="1:19" ht="30" customHeight="1" x14ac:dyDescent="0.2">
      <c r="A46" s="44"/>
      <c r="B46" s="40"/>
      <c r="C46" s="50"/>
      <c r="D46" s="39"/>
      <c r="E46" s="42"/>
      <c r="F46" s="44"/>
      <c r="G46" s="43"/>
      <c r="H46" s="44"/>
      <c r="I46" s="44"/>
      <c r="J46" s="72" t="str">
        <f t="shared" si="0"/>
        <v/>
      </c>
      <c r="K46" s="38" t="str">
        <f t="shared" si="1"/>
        <v/>
      </c>
      <c r="L46" s="38" t="str">
        <f t="shared" si="2"/>
        <v/>
      </c>
      <c r="M46" s="38" t="str">
        <f t="shared" si="4"/>
        <v/>
      </c>
      <c r="N46" s="45"/>
      <c r="O46" s="46"/>
      <c r="P46" s="47"/>
      <c r="Q46" s="48" t="e">
        <f>VLOOKUP(P46,'(修正中)階級番号'!$A$2:$B$102,2,0)</f>
        <v>#N/A</v>
      </c>
      <c r="R46" s="59" t="str">
        <f t="shared" si="3"/>
        <v/>
      </c>
      <c r="S46" s="49"/>
    </row>
    <row r="47" spans="1:19" ht="30" customHeight="1" x14ac:dyDescent="0.2">
      <c r="A47" s="44"/>
      <c r="B47" s="40"/>
      <c r="C47" s="50"/>
      <c r="D47" s="39"/>
      <c r="E47" s="42"/>
      <c r="F47" s="44"/>
      <c r="G47" s="43"/>
      <c r="H47" s="44"/>
      <c r="I47" s="44"/>
      <c r="J47" s="72" t="str">
        <f t="shared" si="0"/>
        <v/>
      </c>
      <c r="K47" s="38" t="str">
        <f t="shared" si="1"/>
        <v/>
      </c>
      <c r="L47" s="38" t="str">
        <f t="shared" si="2"/>
        <v/>
      </c>
      <c r="M47" s="38" t="str">
        <f t="shared" si="4"/>
        <v/>
      </c>
      <c r="N47" s="45"/>
      <c r="O47" s="46"/>
      <c r="P47" s="47"/>
      <c r="Q47" s="48" t="e">
        <f>VLOOKUP(P47,'(修正中)階級番号'!$A$2:$B$102,2,0)</f>
        <v>#N/A</v>
      </c>
      <c r="R47" s="59" t="str">
        <f t="shared" si="3"/>
        <v/>
      </c>
      <c r="S47" s="49"/>
    </row>
    <row r="48" spans="1:19" ht="30" customHeight="1" x14ac:dyDescent="0.2">
      <c r="A48" s="44"/>
      <c r="B48" s="40"/>
      <c r="C48" s="50"/>
      <c r="D48" s="39"/>
      <c r="E48" s="42"/>
      <c r="F48" s="44"/>
      <c r="G48" s="43"/>
      <c r="H48" s="44"/>
      <c r="I48" s="44"/>
      <c r="J48" s="72" t="str">
        <f t="shared" si="0"/>
        <v/>
      </c>
      <c r="K48" s="38" t="str">
        <f t="shared" si="1"/>
        <v/>
      </c>
      <c r="L48" s="38" t="str">
        <f t="shared" si="2"/>
        <v/>
      </c>
      <c r="M48" s="38" t="str">
        <f t="shared" si="4"/>
        <v/>
      </c>
      <c r="N48" s="45"/>
      <c r="O48" s="46"/>
      <c r="P48" s="47"/>
      <c r="Q48" s="48" t="e">
        <f>VLOOKUP(P48,'(修正中)階級番号'!$A$2:$B$102,2,0)</f>
        <v>#N/A</v>
      </c>
      <c r="R48" s="59" t="str">
        <f t="shared" si="3"/>
        <v/>
      </c>
      <c r="S48" s="49"/>
    </row>
    <row r="49" spans="1:19" ht="30" customHeight="1" x14ac:dyDescent="0.2">
      <c r="A49" s="44"/>
      <c r="B49" s="40"/>
      <c r="C49" s="50"/>
      <c r="D49" s="39"/>
      <c r="E49" s="42"/>
      <c r="F49" s="44"/>
      <c r="G49" s="43"/>
      <c r="H49" s="44"/>
      <c r="I49" s="44"/>
      <c r="J49" s="72" t="str">
        <f t="shared" si="0"/>
        <v/>
      </c>
      <c r="K49" s="38" t="str">
        <f t="shared" si="1"/>
        <v/>
      </c>
      <c r="L49" s="38" t="str">
        <f t="shared" si="2"/>
        <v/>
      </c>
      <c r="M49" s="38" t="str">
        <f t="shared" si="4"/>
        <v/>
      </c>
      <c r="N49" s="45"/>
      <c r="O49" s="46"/>
      <c r="P49" s="47"/>
      <c r="Q49" s="48" t="e">
        <f>VLOOKUP(P49,'(修正中)階級番号'!$A$2:$B$102,2,0)</f>
        <v>#N/A</v>
      </c>
      <c r="R49" s="59" t="str">
        <f t="shared" si="3"/>
        <v/>
      </c>
      <c r="S49" s="49"/>
    </row>
    <row r="50" spans="1:19" ht="30" customHeight="1" x14ac:dyDescent="0.2">
      <c r="A50" s="44"/>
      <c r="B50" s="40"/>
      <c r="C50" s="50"/>
      <c r="D50" s="39"/>
      <c r="E50" s="42"/>
      <c r="F50" s="44"/>
      <c r="G50" s="43"/>
      <c r="H50" s="44"/>
      <c r="I50" s="44"/>
      <c r="J50" s="72" t="str">
        <f t="shared" si="0"/>
        <v/>
      </c>
      <c r="K50" s="38" t="str">
        <f t="shared" si="1"/>
        <v/>
      </c>
      <c r="L50" s="38" t="str">
        <f t="shared" si="2"/>
        <v/>
      </c>
      <c r="M50" s="38" t="str">
        <f t="shared" si="4"/>
        <v/>
      </c>
      <c r="N50" s="45"/>
      <c r="O50" s="46"/>
      <c r="P50" s="47"/>
      <c r="Q50" s="48" t="e">
        <f>VLOOKUP(P50,'(修正中)階級番号'!$A$2:$B$102,2,0)</f>
        <v>#N/A</v>
      </c>
      <c r="R50" s="59" t="str">
        <f t="shared" si="3"/>
        <v/>
      </c>
      <c r="S50" s="49"/>
    </row>
    <row r="51" spans="1:19" ht="30" customHeight="1" x14ac:dyDescent="0.2">
      <c r="A51" s="44"/>
      <c r="B51" s="40"/>
      <c r="C51" s="50"/>
      <c r="D51" s="39"/>
      <c r="E51" s="42"/>
      <c r="F51" s="44"/>
      <c r="G51" s="43"/>
      <c r="H51" s="44"/>
      <c r="I51" s="44"/>
      <c r="J51" s="72" t="str">
        <f t="shared" si="0"/>
        <v/>
      </c>
      <c r="K51" s="38" t="str">
        <f t="shared" si="1"/>
        <v/>
      </c>
      <c r="L51" s="38" t="str">
        <f t="shared" si="2"/>
        <v/>
      </c>
      <c r="M51" s="38" t="str">
        <f t="shared" si="4"/>
        <v/>
      </c>
      <c r="N51" s="45"/>
      <c r="O51" s="46"/>
      <c r="P51" s="47"/>
      <c r="Q51" s="48" t="e">
        <f>VLOOKUP(P51,'(修正中)階級番号'!$A$2:$B$102,2,0)</f>
        <v>#N/A</v>
      </c>
      <c r="R51" s="59" t="str">
        <f t="shared" si="3"/>
        <v/>
      </c>
      <c r="S51" s="49"/>
    </row>
    <row r="52" spans="1:19" x14ac:dyDescent="0.2">
      <c r="B52" s="1"/>
      <c r="D52" s="1"/>
      <c r="E52" s="1"/>
      <c r="J52" s="72" t="str">
        <f t="shared" si="0"/>
        <v/>
      </c>
      <c r="N52" s="31"/>
      <c r="O52" s="34"/>
      <c r="S52" s="1"/>
    </row>
  </sheetData>
  <sheetProtection algorithmName="SHA-512" hashValue="ozkpN7g7qZywAolniFlFcd90b09+8ShU1FCeSgXrWb4SQ+OZlz813IypXMI3xMWICU0kzeFn5Z4HQ8EpGbkD8w==" saltValue="yixt3nSNrQS3BZFVWqUnqg==" spinCount="100000" sheet="1" objects="1" scenarios="1"/>
  <protectedRanges>
    <protectedRange sqref="N4:P51" name="範囲2"/>
    <protectedRange sqref="A4:I51" name="範囲1"/>
    <protectedRange sqref="S4:S51" name="範囲3"/>
  </protectedRanges>
  <mergeCells count="2">
    <mergeCell ref="E1:F1"/>
    <mergeCell ref="O1:P1"/>
  </mergeCells>
  <phoneticPr fontId="2"/>
  <dataValidations count="2">
    <dataValidation type="list" allowBlank="1" showInputMessage="1" showErrorMessage="1" sqref="F3:F51" xr:uid="{52D7ABD0-8901-4F93-9574-5753A775DA5D}">
      <formula1>"男,女"</formula1>
    </dataValidation>
    <dataValidation type="textLength" allowBlank="1" showInputMessage="1" showErrorMessage="1" error="全角15文字までで入力してください" sqref="A4:A51" xr:uid="{6115CFD0-2105-46A6-BFEA-F94235BB7206}">
      <formula1>1</formula1>
      <formula2>15</formula2>
    </dataValidation>
  </dataValidations>
  <pageMargins left="0.15748031496062992" right="0" top="0.98425196850393704" bottom="0.98425196850393704" header="0.51181102362204722" footer="0.51181102362204722"/>
  <pageSetup paperSize="9" scale="5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入力例</vt:lpstr>
      <vt:lpstr>(修正中)階級番号</vt:lpstr>
      <vt:lpstr>出場選手_入力用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otani makoto</dc:creator>
  <cp:lastModifiedBy>絹恵 山本</cp:lastModifiedBy>
  <cp:lastPrinted>2022-12-09T10:30:08Z</cp:lastPrinted>
  <dcterms:created xsi:type="dcterms:W3CDTF">2004-10-27T14:44:33Z</dcterms:created>
  <dcterms:modified xsi:type="dcterms:W3CDTF">2023-11-28T11:50:19Z</dcterms:modified>
</cp:coreProperties>
</file>